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801"/>
  <workbookPr/>
  <mc:AlternateContent xmlns:mc="http://schemas.openxmlformats.org/markup-compatibility/2006">
    <mc:Choice Requires="x15">
      <x15ac:absPath xmlns:x15ac="http://schemas.microsoft.com/office/spreadsheetml/2010/11/ac" url="J:\procurement_baa_rfp\WIP - NOT PUBLIC\21-66406 Uniforms and Related Items (DNR)\Proposals\BlackJack Uniforms\"/>
    </mc:Choice>
  </mc:AlternateContent>
  <xr:revisionPtr revIDLastSave="0" documentId="8_{E2BAB65E-E3BB-4360-AABC-F1C0BD4275DC}" xr6:coauthVersionLast="46" xr6:coauthVersionMax="46" xr10:uidLastSave="{00000000-0000-0000-0000-000000000000}"/>
  <bookViews>
    <workbookView xWindow="-24120" yWindow="-120" windowWidth="24240" windowHeight="13140" tabRatio="720" activeTab="3" xr2:uid="{00000000-000D-0000-FFFF-FFFF00000000}"/>
  </bookViews>
  <sheets>
    <sheet name="INSTRUCTIONS" sheetId="16" r:id="rId1"/>
    <sheet name="COST SUMMARY" sheetId="17" r:id="rId2"/>
    <sheet name="PRIMARY COST" sheetId="13" r:id="rId3"/>
    <sheet name="RELATED COST" sheetId="18" r:id="rId4"/>
    <sheet name="ACCESSORY COST" sheetId="19" r:id="rId5"/>
  </sheets>
  <definedNames>
    <definedName name="_xlnm._FilterDatabase" localSheetId="2" hidden="1">'PRIMARY COST'!#REF!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N43" i="19" l="1"/>
  <c r="J43" i="19"/>
  <c r="N42" i="19"/>
  <c r="J42" i="19"/>
  <c r="N41" i="19"/>
  <c r="J41" i="19"/>
  <c r="N40" i="19"/>
  <c r="J40" i="19"/>
  <c r="N39" i="19"/>
  <c r="J39" i="19"/>
  <c r="J38" i="19"/>
  <c r="N37" i="19"/>
  <c r="J37" i="19"/>
  <c r="N36" i="19"/>
  <c r="J36" i="19"/>
  <c r="N35" i="19"/>
  <c r="J35" i="19"/>
  <c r="N34" i="19"/>
  <c r="J34" i="19"/>
  <c r="N33" i="19"/>
  <c r="J33" i="19"/>
  <c r="N32" i="19"/>
  <c r="J32" i="19"/>
  <c r="N31" i="19"/>
  <c r="J31" i="19"/>
  <c r="N30" i="19"/>
  <c r="J30" i="19"/>
  <c r="J29" i="19"/>
  <c r="J28" i="19"/>
  <c r="N27" i="19"/>
  <c r="J27" i="19"/>
  <c r="N26" i="19"/>
  <c r="J26" i="19"/>
  <c r="N25" i="19"/>
  <c r="J25" i="19"/>
  <c r="N24" i="19"/>
  <c r="J24" i="19"/>
  <c r="N23" i="19"/>
  <c r="J23" i="19"/>
  <c r="N22" i="19"/>
  <c r="J22" i="19"/>
  <c r="N21" i="19"/>
  <c r="J21" i="19"/>
  <c r="N20" i="19"/>
  <c r="J20" i="19"/>
  <c r="N19" i="19"/>
  <c r="J19" i="19"/>
  <c r="N18" i="19"/>
  <c r="J18" i="19"/>
  <c r="N17" i="19"/>
  <c r="J17" i="19"/>
  <c r="N16" i="19"/>
  <c r="J16" i="19"/>
  <c r="N15" i="19"/>
  <c r="J15" i="19"/>
  <c r="N14" i="19"/>
  <c r="J14" i="19"/>
  <c r="N13" i="19"/>
  <c r="J13" i="19"/>
  <c r="N12" i="19"/>
  <c r="J12" i="19"/>
  <c r="N11" i="19"/>
  <c r="J11" i="19"/>
  <c r="N10" i="19"/>
  <c r="J10" i="19"/>
  <c r="N9" i="19"/>
  <c r="J9" i="19"/>
  <c r="N8" i="19"/>
  <c r="J8" i="19"/>
  <c r="N7" i="19"/>
  <c r="J7" i="19"/>
  <c r="N6" i="19"/>
  <c r="J6" i="19"/>
  <c r="N5" i="19"/>
  <c r="J5" i="19"/>
  <c r="J47" i="18"/>
  <c r="J46" i="18"/>
  <c r="J45" i="18"/>
  <c r="J44" i="18"/>
  <c r="J43" i="18"/>
  <c r="J42" i="18"/>
  <c r="J41" i="18"/>
  <c r="J40" i="18"/>
  <c r="J39" i="18"/>
  <c r="J38" i="18"/>
  <c r="J37" i="18"/>
  <c r="J36" i="18"/>
  <c r="J35" i="18"/>
  <c r="J34" i="18"/>
  <c r="J33" i="18"/>
  <c r="J32" i="18"/>
  <c r="J31" i="18"/>
  <c r="J30" i="18"/>
  <c r="J29" i="18"/>
  <c r="J28" i="18"/>
  <c r="J27" i="18"/>
  <c r="J26" i="18"/>
  <c r="J25" i="18"/>
  <c r="J24" i="18"/>
  <c r="J23" i="18"/>
  <c r="J22" i="18"/>
  <c r="J21" i="18"/>
  <c r="J20" i="18"/>
  <c r="J19" i="18"/>
  <c r="J18" i="18"/>
  <c r="J17" i="18"/>
  <c r="J16" i="18"/>
  <c r="J15" i="18"/>
  <c r="J14" i="18"/>
  <c r="J13" i="18"/>
  <c r="J12" i="18"/>
  <c r="J11" i="18"/>
  <c r="J10" i="18"/>
  <c r="J9" i="18"/>
  <c r="J8" i="18"/>
  <c r="J7" i="18"/>
  <c r="J6" i="18"/>
  <c r="J5" i="18"/>
  <c r="B6" i="19" l="1"/>
  <c r="B7" i="19" s="1"/>
  <c r="B8" i="19" s="1"/>
  <c r="B9" i="19" s="1"/>
  <c r="B10" i="19" s="1"/>
  <c r="B11" i="19" s="1"/>
  <c r="B12" i="19" s="1"/>
  <c r="B13" i="19" s="1"/>
  <c r="B14" i="19" s="1"/>
  <c r="B15" i="19" s="1"/>
  <c r="B16" i="19" s="1"/>
  <c r="B17" i="19" s="1"/>
  <c r="B18" i="19" s="1"/>
  <c r="B19" i="19" s="1"/>
  <c r="B20" i="19" s="1"/>
  <c r="B21" i="19" s="1"/>
  <c r="B22" i="19" s="1"/>
  <c r="B23" i="19" s="1"/>
  <c r="B24" i="19" s="1"/>
  <c r="B25" i="19" s="1"/>
  <c r="B26" i="19" s="1"/>
  <c r="B27" i="19" s="1"/>
  <c r="B28" i="19" s="1"/>
  <c r="B29" i="19" s="1"/>
  <c r="B30" i="19" s="1"/>
  <c r="B31" i="19" s="1"/>
  <c r="B32" i="19" s="1"/>
  <c r="B33" i="19" s="1"/>
  <c r="B34" i="19" s="1"/>
  <c r="B35" i="19" s="1"/>
  <c r="B36" i="19" s="1"/>
  <c r="B6" i="18"/>
  <c r="B7" i="18" s="1"/>
  <c r="B8" i="18" s="1"/>
  <c r="B9" i="18" s="1"/>
  <c r="B10" i="18" s="1"/>
  <c r="B11" i="18" s="1"/>
  <c r="B12" i="18" s="1"/>
  <c r="B13" i="18" s="1"/>
  <c r="B14" i="18" s="1"/>
  <c r="B15" i="18" s="1"/>
  <c r="B16" i="18" s="1"/>
  <c r="B17" i="18" s="1"/>
  <c r="B18" i="18" s="1"/>
  <c r="B19" i="18" s="1"/>
  <c r="B20" i="18" s="1"/>
  <c r="B21" i="18" s="1"/>
  <c r="B22" i="18" s="1"/>
  <c r="B23" i="18" s="1"/>
  <c r="B24" i="18" s="1"/>
  <c r="B25" i="18" s="1"/>
  <c r="B26" i="18" s="1"/>
  <c r="B27" i="18" s="1"/>
  <c r="B28" i="18" s="1"/>
  <c r="B29" i="18" s="1"/>
  <c r="B30" i="18" s="1"/>
  <c r="B31" i="18" s="1"/>
  <c r="B32" i="18" s="1"/>
  <c r="B33" i="18" s="1"/>
  <c r="B34" i="18" s="1"/>
  <c r="B35" i="18" s="1"/>
  <c r="B36" i="18" s="1"/>
  <c r="B37" i="18" s="1"/>
  <c r="B38" i="18" s="1"/>
  <c r="B39" i="18" s="1"/>
  <c r="B40" i="18" s="1"/>
  <c r="B41" i="18" s="1"/>
  <c r="B42" i="18" s="1"/>
  <c r="B43" i="18" s="1"/>
  <c r="B44" i="18" s="1"/>
  <c r="B45" i="18" s="1"/>
  <c r="B46" i="18" s="1"/>
  <c r="B47" i="18" s="1"/>
  <c r="N47" i="18"/>
  <c r="N46" i="18"/>
  <c r="N45" i="18"/>
  <c r="N43" i="18"/>
  <c r="N42" i="18"/>
  <c r="N41" i="18"/>
  <c r="N40" i="18"/>
  <c r="N39" i="18"/>
  <c r="N38" i="18"/>
  <c r="N37" i="18"/>
  <c r="N36" i="18"/>
  <c r="N35" i="18"/>
  <c r="N34" i="18"/>
  <c r="N31" i="18"/>
  <c r="N30" i="18"/>
  <c r="N25" i="18"/>
  <c r="N24" i="18"/>
  <c r="N23" i="18"/>
  <c r="N22" i="18"/>
  <c r="N21" i="18"/>
  <c r="N20" i="18"/>
  <c r="N19" i="18"/>
  <c r="N18" i="18"/>
  <c r="N17" i="18"/>
  <c r="N16" i="18"/>
  <c r="N15" i="18"/>
  <c r="N14" i="18"/>
  <c r="N13" i="18"/>
  <c r="N12" i="18"/>
  <c r="N11" i="18"/>
  <c r="N10" i="18"/>
  <c r="N9" i="18"/>
  <c r="N8" i="18"/>
  <c r="N7" i="18"/>
  <c r="N6" i="18"/>
  <c r="N5" i="18"/>
  <c r="B37" i="19" l="1"/>
  <c r="B38" i="19" s="1"/>
  <c r="B39" i="19" s="1"/>
  <c r="B40" i="19" s="1"/>
  <c r="B41" i="19" s="1"/>
  <c r="B42" i="19" s="1"/>
  <c r="B43" i="19" s="1"/>
  <c r="M48" i="18"/>
  <c r="C11" i="17" s="1"/>
  <c r="H44" i="19"/>
  <c r="C15" i="17" s="1"/>
  <c r="M44" i="19"/>
  <c r="C16" i="17" s="1"/>
  <c r="H48" i="18"/>
  <c r="C10" i="17" s="1"/>
  <c r="N9" i="13"/>
  <c r="N10" i="13"/>
  <c r="N11" i="13"/>
  <c r="N12" i="13"/>
  <c r="N13" i="13"/>
  <c r="N14" i="13"/>
  <c r="N15" i="13"/>
  <c r="N24" i="13"/>
  <c r="N25" i="13"/>
  <c r="N26" i="13"/>
  <c r="N27" i="13"/>
  <c r="N28" i="13"/>
  <c r="N29" i="13"/>
  <c r="J5" i="13"/>
  <c r="J6" i="13"/>
  <c r="J7" i="13"/>
  <c r="J8" i="13"/>
  <c r="J9" i="13"/>
  <c r="J10" i="13"/>
  <c r="J11" i="13"/>
  <c r="J12" i="13"/>
  <c r="J13" i="13"/>
  <c r="J14" i="13"/>
  <c r="J15" i="13"/>
  <c r="J16" i="13"/>
  <c r="J17" i="13"/>
  <c r="J18" i="13"/>
  <c r="J19" i="13"/>
  <c r="J20" i="13"/>
  <c r="J21" i="13"/>
  <c r="J22" i="13"/>
  <c r="J23" i="13"/>
  <c r="J24" i="13"/>
  <c r="J25" i="13"/>
  <c r="J26" i="13"/>
  <c r="J27" i="13"/>
  <c r="J28" i="13"/>
  <c r="J29" i="13"/>
  <c r="M30" i="13" l="1"/>
  <c r="C17" i="17"/>
  <c r="C12" i="17"/>
  <c r="H30" i="13"/>
  <c r="C5" i="17" s="1"/>
  <c r="B6" i="13" l="1"/>
  <c r="B7" i="13" s="1"/>
  <c r="B8" i="13" s="1"/>
  <c r="B9" i="13" s="1"/>
  <c r="B10" i="13" s="1"/>
  <c r="B11" i="13" s="1"/>
  <c r="B12" i="13" s="1"/>
  <c r="B13" i="13" s="1"/>
  <c r="B14" i="13" s="1"/>
  <c r="B15" i="13" s="1"/>
  <c r="B16" i="13" s="1"/>
  <c r="B17" i="13" s="1"/>
  <c r="B18" i="13" s="1"/>
  <c r="B19" i="13" s="1"/>
  <c r="B20" i="13" s="1"/>
  <c r="B21" i="13" s="1"/>
  <c r="B22" i="13" s="1"/>
  <c r="B23" i="13" s="1"/>
  <c r="B24" i="13" s="1"/>
  <c r="B25" i="13" s="1"/>
  <c r="B26" i="13" s="1"/>
  <c r="B27" i="13" s="1"/>
  <c r="B28" i="13" s="1"/>
  <c r="B29" i="13" s="1"/>
  <c r="C6" i="17"/>
  <c r="C7" i="17" s="1"/>
</calcChain>
</file>

<file path=xl/sharedStrings.xml><?xml version="1.0" encoding="utf-8"?>
<sst xmlns="http://schemas.openxmlformats.org/spreadsheetml/2006/main" count="852" uniqueCount="301">
  <si>
    <t>IDNR-LE</t>
  </si>
  <si>
    <t>N/A</t>
  </si>
  <si>
    <t>DNR CATEGORY</t>
  </si>
  <si>
    <t>CUSTOM</t>
  </si>
  <si>
    <t>10</t>
  </si>
  <si>
    <t>12</t>
  </si>
  <si>
    <t>20</t>
  </si>
  <si>
    <t>25</t>
  </si>
  <si>
    <t>30</t>
  </si>
  <si>
    <t>40</t>
  </si>
  <si>
    <t>50</t>
  </si>
  <si>
    <t>75</t>
  </si>
  <si>
    <t>IDNR-FIELD</t>
  </si>
  <si>
    <t>IDNR-VOLUNTEER</t>
  </si>
  <si>
    <t>ONE SIZE</t>
  </si>
  <si>
    <t>100</t>
  </si>
  <si>
    <t>125</t>
  </si>
  <si>
    <t>200</t>
  </si>
  <si>
    <t>250</t>
  </si>
  <si>
    <t>300</t>
  </si>
  <si>
    <t>400</t>
  </si>
  <si>
    <t>500</t>
  </si>
  <si>
    <t>600</t>
  </si>
  <si>
    <t>24-50</t>
  </si>
  <si>
    <t>28-60</t>
  </si>
  <si>
    <t>28-50</t>
  </si>
  <si>
    <t>WHOLE AND HALF 3-12; WHOLE 13-16; MEDIUM AND WIDE WIDTHS</t>
  </si>
  <si>
    <t>LINE ITEM #</t>
  </si>
  <si>
    <t>04-28</t>
  </si>
  <si>
    <t>04-30</t>
  </si>
  <si>
    <t>28-54</t>
  </si>
  <si>
    <t>SMALL-4XL</t>
  </si>
  <si>
    <t>SMALL-XL</t>
  </si>
  <si>
    <t>SHORT-EXTRA LONG</t>
  </si>
  <si>
    <t>HAT, STORAGE CASE, CAMPAIGN HAT</t>
  </si>
  <si>
    <t>STANDARD SIZE RANGE</t>
  </si>
  <si>
    <t>SPECIAL ORDER ANTICIPATED 2 YR USAGE</t>
  </si>
  <si>
    <t>STANDARD SIZES ANTICIPATED 2 YR USAGE</t>
  </si>
  <si>
    <t>5</t>
  </si>
  <si>
    <t>ITEM DESCRIPTION</t>
  </si>
  <si>
    <t>800</t>
  </si>
  <si>
    <t>1000</t>
  </si>
  <si>
    <t>2000</t>
  </si>
  <si>
    <t>IDNR-FIELD
IDNR-LE</t>
  </si>
  <si>
    <t>STANDARD SIZE PER UNIT PRICE</t>
  </si>
  <si>
    <t>SPECIAL ORDER PER UNIT PRICE</t>
  </si>
  <si>
    <t>MANUFACTURER/STYLE #</t>
  </si>
  <si>
    <t>UOM</t>
  </si>
  <si>
    <t>EA</t>
  </si>
  <si>
    <t xml:space="preserve">Please do not alter any other cells or any formulae in this document.  Doing so may result in the removal of your proposal from consideration. </t>
  </si>
  <si>
    <t>Pricing must include all delivery, shipping, service, restocking, and administrative costs associated with the product.</t>
  </si>
  <si>
    <t>FUNCTIONAL EQUIVALENT PRODUCT PRICING</t>
  </si>
  <si>
    <t>STANDARD TOTAL</t>
  </si>
  <si>
    <t>FUNCTIONAL EQUIVALENT TOTAL</t>
  </si>
  <si>
    <t>PRIMARY COST TAB TOTALS</t>
  </si>
  <si>
    <t>TOTAL PRIMARY COST</t>
  </si>
  <si>
    <t>RELATED COST TAB TOTALS</t>
  </si>
  <si>
    <t>TOTAL RELATED COST</t>
  </si>
  <si>
    <t>TOTAL ACCESSORIES COST</t>
  </si>
  <si>
    <t>Total Anticipated Two (2) Year Cost Totals</t>
  </si>
  <si>
    <t>INSTRUCTIONS</t>
  </si>
  <si>
    <t>ATTACHMENT D: COST PROPOSAL</t>
  </si>
  <si>
    <t>STANDARD SIZE TOTAL</t>
  </si>
  <si>
    <t>PANT, CLASS A, LADIES, FORESTRY GREEN 92727</t>
  </si>
  <si>
    <t>PANT, CLASS A, MENS, FORESTRY GREEN 92727</t>
  </si>
  <si>
    <t>PANT, CLASS A, DRESS, LADIES, OD GREEN</t>
  </si>
  <si>
    <t>PANT, CLASS A, DRESS, MENS, OD GREEN</t>
  </si>
  <si>
    <t>PANT, CLASS B, BDU TACTICAL, LADIES, OD GREEN</t>
  </si>
  <si>
    <t>PANT, CLASS B, BDU TACTICAL, MENS, OD GREEN</t>
  </si>
  <si>
    <t>PANT, CLASS B, LIGHTWEIGHT TACTICAL CARGO, LADIES, OD GREEN</t>
  </si>
  <si>
    <t>PANT, CLASS B, LIGHTWEIGHT TACTICAL CARGO, MENS, OD GREEN</t>
  </si>
  <si>
    <t>PANT, CLASS C, MID-WEIGHT WORK, LADIES, OD GREEN</t>
  </si>
  <si>
    <t>PANT, CLASS C, MID-WEIGHT WORK, MENS, OD GREEN</t>
  </si>
  <si>
    <t>PANT, HEAVYWEIGHT DUCK DUNGAREE, MENS, OD GREEN</t>
  </si>
  <si>
    <t>SHIRT, CLASS A, SHORT-SLEEVED, LADIES, FORESTRY GREEN 93389</t>
  </si>
  <si>
    <t>SHIRT, CLASS A, SHORT-SLEEVED, MENS, FORESTRY GREEN 93389</t>
  </si>
  <si>
    <t>SHIRT, CLASS A, LONG-SLEEVED, LADIES, FORESTRY GREEN 93389</t>
  </si>
  <si>
    <t>SHIRT, CLASS A, LONG-SLEEVED, MENS, FORESTRY GREEN 93389</t>
  </si>
  <si>
    <t>SHIRT, CLASS A, DEPUTY, SHORT-SLEEVED, LADIES, TAN</t>
  </si>
  <si>
    <t>SHIRT, CLASS A, DEPUTY, SHORT-SLEEVED, MENS, TAN</t>
  </si>
  <si>
    <t>SHIRT, CLASS A, DEPUTY, LONG-SLEEVED, LADIES, TAN</t>
  </si>
  <si>
    <t>SHIRT, CLASS A, DEPUTY, LONG-SLEEVED, MENS, TAN</t>
  </si>
  <si>
    <t>SHIRT, BDU TACTICAL, SHORT-SLEEVED, LADIES, OD GREEN</t>
  </si>
  <si>
    <t>SHIRT, BDU TACTICAL, SHORT-SLEEVED, MENS, OD GREEN</t>
  </si>
  <si>
    <t>SHIRT, BDU TACTICAL, LONG-SLEEVED, LADIES, OD GREEN</t>
  </si>
  <si>
    <t>SHIRT, BDU TACTICAL, LONG-SLEEVED, MENS, OD GREEN</t>
  </si>
  <si>
    <t>SHORTS, TACTICAL CARGO, 9" INSEAM, LADIES, OD GREEN</t>
  </si>
  <si>
    <t>SHORTS, TACTICAL CARGO, 9" INSEAM, MENS, OD GREEN</t>
  </si>
  <si>
    <t xml:space="preserve">There are three (3) tabs, one for each program section (Primary, Related, and Accessories).  Each tab must be completed depending on what program section(s) your company is submitting a proposal on.  If you are bidding on all three programs, all three cost proposal tabs must be completed in its entirety.  Additionally, a separate MWBE, IVOSB, and Indiana Economic Impact (IEI) form must be submitted for each program section your company is submitting a proposal for.  </t>
  </si>
  <si>
    <t>ACCESSORIES COST TAB TOTALS</t>
  </si>
  <si>
    <t>COVERALLS, INSULATED, BROWN DUCK</t>
  </si>
  <si>
    <t>COVERALLS, NON-INSULATED, OD GREEN</t>
  </si>
  <si>
    <t>JACKET, DUTY/DRESS, OD GREEN</t>
  </si>
  <si>
    <t>JACKET, DUTY SOFTSHELL, OD GREEN</t>
  </si>
  <si>
    <t>JACKET, FLEECE, ZIP-FRONT, BLACK</t>
  </si>
  <si>
    <t>JACKET, WORK, ATTACHED HOOD, OD GREEN</t>
  </si>
  <si>
    <t>JACKET/LINER SYSTEM, PARKA OUTERWEAR, TUNDRA</t>
  </si>
  <si>
    <t>OVERALLS, INSULATED, BROWN DUCK</t>
  </si>
  <si>
    <t>OVERALLS, NON-INSULATED, BROWN DUCK</t>
  </si>
  <si>
    <t>RAIN GEAR, JACKET, BLACK</t>
  </si>
  <si>
    <t>RAIN GEAR, PANT, BLACK</t>
  </si>
  <si>
    <t>SHIRT, DRESS BUTTON-UP, SHORT-SLEEVED, LADIES, BLACK, CLOVER GREEN, ROYAL BLUE, STONE</t>
  </si>
  <si>
    <t>SHIRT, DRESS BUTTON-UP, SHORT-SLEEVED, MENS, BLACK, CLOVER GREEN, ROYAL BLUE, STONE</t>
  </si>
  <si>
    <t>SHIRT, DRESS BUTTON-UP, LONG-SLEEVED, LADIES, BLACK, CLOVER GREEN, ROYAL BLUE, STONE</t>
  </si>
  <si>
    <t>SHIRT, DRESS BUTTON-UP, LONG-SLEEVED, MENS, BLACK, CLOVER GREEN, ROYAL BLUE, STONE</t>
  </si>
  <si>
    <t>SHIRT, FISHING, LONG-SLEEVED, LADIES, LIGHT BLUE</t>
  </si>
  <si>
    <t>SHIRT, FISHING, LONG-SLEEVED, MENS, LIGHT BLUE</t>
  </si>
  <si>
    <t>SHIRT, POLO, SHORT-SLEEVED, LADIES, BLACK, CHARCOAL GRAY, FOREST GREEN, ROYAL BLUE, TAN, WHITE</t>
  </si>
  <si>
    <t>SHIRT, POLO, SHORT-SLEEVED, MENS, BLACK CHARCOAL GRAY, FOREST GREEN, ROYAL BLUE, TAN, WHITE</t>
  </si>
  <si>
    <t>SHIRT, POLO, LONG-SLEEVED, LADIES, BLACK, CHARCOAL GRAY, ROYAL BLUE, TAN</t>
  </si>
  <si>
    <t>SHIRT, POLO, LONG-SLEEVED, MENS, BLACK, CHARCOAL GRAY, ROYAL BLUE, TAN</t>
  </si>
  <si>
    <t>SHIRT, TEE, SHORT-SLEEVED, MENS, WHITE, BLACK, CHARCOAL GRAY, FOREST GREEN, ROYAL BLUE, TAN</t>
  </si>
  <si>
    <t>SHIRT, TEE, SHORT-SLEEVED, LADIES, WHITE, BLACK, CHARCOAL GRAY, FOREST GREEN, ROYAL BLUE, TAN</t>
  </si>
  <si>
    <t>SHIRT, TEE, LONG-SLEEVED, LADIES, WHITE, BLACK, CHARCOAL GRAY, FOREST GREEN, ROYAL BLUE, TAN</t>
  </si>
  <si>
    <t>SHIRT, TEE, LONG-SLEEVED, MENS, WHITE, BLACK, CHARCOAL GRAY, FOREST GREEN, ROYAL BLUE, TAN</t>
  </si>
  <si>
    <t>SHIRT, TUNIC BLOUSE, LADIES, BLACK, ROYAL BLUE</t>
  </si>
  <si>
    <t>SWEATER, COMMANDO, OD GREEN</t>
  </si>
  <si>
    <t>SWEATER, V-NECK PULLOVER DRESS, LADIES, BLACK, GRAY, NAVY</t>
  </si>
  <si>
    <t>SWEATER, V-NECK PULLOVER DRESS, MENS, BLACK, GRAY, NAVY</t>
  </si>
  <si>
    <t>SWEATER, ZIP CARDIGAN, DARK BROWN</t>
  </si>
  <si>
    <t>SWEATER VEST, QUARTER-ZIP DRESS, CHARCOAL GRAY, NAVY</t>
  </si>
  <si>
    <t>SWEATSHIRT, CREWNECK, BLACK, CHARCOAL GRAY, FOREST GREEN, ROYAL BLUE, WHITE</t>
  </si>
  <si>
    <t>SWEATSHIRT, HOODED PULLOVER, BLACK, FOREST GREEN, KHAKI, ORANGE, ROYAL BLUE</t>
  </si>
  <si>
    <t>SWEATSHIRT, THERMAL ZIP-FRONT HOODED, BLACK</t>
  </si>
  <si>
    <t>VEST, SOFTSHELL, BLACK</t>
  </si>
  <si>
    <t>VOLUNTEER VEST, KHAKI</t>
  </si>
  <si>
    <t>BADGE AND ID WALLET, BLACK</t>
  </si>
  <si>
    <t>BADGE CLIP, BLACK</t>
  </si>
  <si>
    <t>BADGE CLIP, K9 OFFICER, BLACK</t>
  </si>
  <si>
    <t>BATON HOLDER, CLASS A, BLACK</t>
  </si>
  <si>
    <t>BATON HOLDER, CLASS B, BLACK</t>
  </si>
  <si>
    <t>BELT, DUTY, CLASS A, BLACK</t>
  </si>
  <si>
    <t>BELT, DUTY, CLASS B, BLACK</t>
  </si>
  <si>
    <t>BELT, TROUSER, BROWN</t>
  </si>
  <si>
    <t>BELT, VELCRO TIP, BLACK</t>
  </si>
  <si>
    <t>BELT KEEPERS, CLASS A, BLACK</t>
  </si>
  <si>
    <t>BELT KEEPERS, CLASS B, BLACK</t>
  </si>
  <si>
    <t>BOOT, 8" DUTY ACADIA, MODEL 21210, BLACK</t>
  </si>
  <si>
    <t>BOOT, 8" STRIKER TORRENT, MODEL 26633, BLACK</t>
  </si>
  <si>
    <t>CHEMICAL AGENT HOLDER, CLASS A, BLACK</t>
  </si>
  <si>
    <t>CHEMICAL AGENT HOLDER, CLASS B, BLACK</t>
  </si>
  <si>
    <t>FIREARM HOLSTER, CLASS A, RIGHT-HANDED, BLACK</t>
  </si>
  <si>
    <t>FIREARM HOLSTER, CLASS A, LEFT-HANDED, BLACK</t>
  </si>
  <si>
    <t>FIREARM HOLSTER, CLASS B, RIGHT-HANDED, BLACK</t>
  </si>
  <si>
    <t>FIREARM HOLSTER, CLASS B, LEFT-HANDED, BLACK</t>
  </si>
  <si>
    <t>FLASHLIGHT HOLDER, CLASS B, BLACK</t>
  </si>
  <si>
    <t>HANDCUFF HOLDER, CLASS A, BLACK</t>
  </si>
  <si>
    <t>HANDCUFF HOLDER, CLASS B, BLACK</t>
  </si>
  <si>
    <t>HAT, BASEBALL, ATHLETIC MESH, BLACK, KHAKI, ORANGE</t>
  </si>
  <si>
    <t>HAT, BASEBALL, TRUCKER MESH, BLACK</t>
  </si>
  <si>
    <t>HAT, BASEBALL, TWILL, BLACK, KHAKI, ORANGE</t>
  </si>
  <si>
    <t>HAT, BOONIE, "FISHERMAN" STYLE WITH BRIM, KHAKI</t>
  </si>
  <si>
    <t>HAT, CAMPAIGN, "SMOKEY BEAR" STYLE, STRAW, TAN, OLIVE GREEN</t>
  </si>
  <si>
    <t>HAT, CAMPAIGN, "SMOKEY BEAR" STYLE, FELT, OLIVE GREEN</t>
  </si>
  <si>
    <t>HAT, PROTECTORS, CAMPAIGN RAIN BONNET, CLEAR</t>
  </si>
  <si>
    <t>HAT, STOCKING CAP, BLACK, FOREST GREEN, ORANGE</t>
  </si>
  <si>
    <t>MAGAZINE POUCH, CLASS A, BLACK</t>
  </si>
  <si>
    <t>MAGAZINE POUCH, CLASS B, BLACK</t>
  </si>
  <si>
    <t>TIE, BLACK</t>
  </si>
  <si>
    <t>WHISTLE CHAIN, GOLD, NICKEL</t>
  </si>
  <si>
    <t>RFP 21-66406: Uniforms and Related Items</t>
  </si>
  <si>
    <t>BRAND NAME STANDARD SIZE PRICING TOTAL</t>
  </si>
  <si>
    <t>FUNCTIONAL EQUIVALENT STANDARD SIZE PRICING TOTAL</t>
  </si>
  <si>
    <t>IDNR-FIELD
IDNR-OFFICE</t>
  </si>
  <si>
    <t>SHIRT, POLO, SHORT-SLEEVED, LADIES, WHITE</t>
  </si>
  <si>
    <t>SHIRT, POLO, LONG-SLEEVED, MENS, WHITE</t>
  </si>
  <si>
    <t>SHIRT, POLO, LONG-SLEEVED, LADIES, WHITE</t>
  </si>
  <si>
    <t>SHIRT, POLO, SHORT-SLEEVED, MENS, WHITE</t>
  </si>
  <si>
    <t>HAT, BASEBALL, ATHLETIC MESH, BLACK</t>
  </si>
  <si>
    <t>HAT, BASEBALL, ATHLETIC MESH, KHAKI</t>
  </si>
  <si>
    <t>HAT, STOCKING CAP, BLACK</t>
  </si>
  <si>
    <t>SHIRT, TEE, SHORT-SLEEVED, LADIES, FOREST GREEN</t>
  </si>
  <si>
    <t>SHIRT, TEE, SHORT-SLEEVED, MENS, FOREST GREEN</t>
  </si>
  <si>
    <t>SWEATSHIRT, HOODED PULLOVER, FOREST GREEN</t>
  </si>
  <si>
    <t>HAT, CAMPAIGN BRAID CORD, GOLD, SILVER</t>
  </si>
  <si>
    <t>NO SUBSTITUTES</t>
  </si>
  <si>
    <t>ADDITIONAL COMMENTS</t>
  </si>
  <si>
    <t>FUNCTIONAL EQUIVALENT (STANDARD SIZE) TOTAL</t>
  </si>
  <si>
    <t>BRAND NAME PRODUCT PRICING</t>
  </si>
  <si>
    <t>BRAND NAME (STANDARD SIZE) TOTAL</t>
  </si>
  <si>
    <t>DUE: March 31, 2021 @ 3:00PM ET</t>
  </si>
  <si>
    <r>
      <t xml:space="preserve">Please populate the yellow or green shaded cells with the proposed cost for each item for Standard Sizes and Special Order Sizes.  Respondents may bid on one, two, or all program sections.  In order to be responsive, Respondent </t>
    </r>
    <r>
      <rPr>
        <u/>
        <sz val="11"/>
        <color theme="1"/>
        <rFont val="Calibri"/>
        <family val="2"/>
        <scheme val="minor"/>
      </rPr>
      <t>MUST</t>
    </r>
    <r>
      <rPr>
        <sz val="11"/>
        <color theme="1"/>
        <rFont val="Calibri"/>
        <family val="2"/>
        <scheme val="minor"/>
      </rPr>
      <t xml:space="preserve"> propose a price for all line items within the program category (Primary, Related, and Accessories). </t>
    </r>
  </si>
  <si>
    <t xml:space="preserve">BROWN DUCK </t>
  </si>
  <si>
    <t>MOSS GREEN NO LONGER AVAIL IN DICKIES OR VF IMAGEWEAR</t>
  </si>
  <si>
    <t>TRU SPEC -3XL, PORT AUTHORITY FLEECE F217 SIZES 5XL-6XL</t>
  </si>
  <si>
    <t xml:space="preserve">CARHARTT - STD SIZE ONLY AVAIL - TO 48 WAIST </t>
  </si>
  <si>
    <t xml:space="preserve">NOTE: #2031 IS CAMO PRINT -SPEC IS FOR BLACK, 2046 </t>
  </si>
  <si>
    <t xml:space="preserve">LADIES SIZES S-2XL ONLY </t>
  </si>
  <si>
    <t xml:space="preserve">MENS SIZES S-3XL ONLY </t>
  </si>
  <si>
    <t xml:space="preserve">LADIES SIZES XS-4XL </t>
  </si>
  <si>
    <t>LT-4XLTALL $23.00</t>
  </si>
  <si>
    <t>LADIES SIZES XS-4XL</t>
  </si>
  <si>
    <t xml:space="preserve">MENS SIZES S-4XL </t>
  </si>
  <si>
    <t xml:space="preserve">LADIES SIZES XS-2XL ONLY </t>
  </si>
  <si>
    <t xml:space="preserve">MENS SIZES S-5XL </t>
  </si>
  <si>
    <t xml:space="preserve">LADIES SIZES XS-4XL ONLY </t>
  </si>
  <si>
    <t xml:space="preserve">MENS SIZES XS-8XL </t>
  </si>
  <si>
    <t>LT-4XL TALL $18.00</t>
  </si>
  <si>
    <t xml:space="preserve">LADIES XS-4XL </t>
  </si>
  <si>
    <t xml:space="preserve">VOLUNTEER EMB. </t>
  </si>
  <si>
    <t>LT-4XL TALL $19.00</t>
  </si>
  <si>
    <t xml:space="preserve">SIZES S-3XL ONLY </t>
  </si>
  <si>
    <t xml:space="preserve">MENS SIZES XS-4XL </t>
  </si>
  <si>
    <t>EDWARDS AVAIL. S-4XL BLACK ONLY, A+BLACK &amp; BRN-S-7XL</t>
  </si>
  <si>
    <t xml:space="preserve">UNISEX SIZES XS-4XL,   5XL </t>
  </si>
  <si>
    <t>HANES F260 TO 3XL, PORT AUTHORITY PC90 4XL-5XL</t>
  </si>
  <si>
    <t xml:space="preserve">INCLUDES VOLUNTEER OR CAMPGROUND HOST EMBROIDERY </t>
  </si>
  <si>
    <t>UNISEX XS-6XL   $48.00 5X-6X</t>
  </si>
  <si>
    <t xml:space="preserve">PROPPER SIZES S-2XL, PORT AUTHORITY J324 SIZES 3XL-5XL </t>
  </si>
  <si>
    <t xml:space="preserve">BERNE - BRN DUCK I417 </t>
  </si>
  <si>
    <t xml:space="preserve">VF IMAGE CT16 - BROWN </t>
  </si>
  <si>
    <t>SPIEWAK SH3466</t>
  </si>
  <si>
    <t>SPIEWAK S318Z</t>
  </si>
  <si>
    <t xml:space="preserve">TRU SPEC 2434  S-3XL </t>
  </si>
  <si>
    <t xml:space="preserve">$78.00 - 5xl </t>
  </si>
  <si>
    <t>CARHARTT CT131 BRN DUCK</t>
  </si>
  <si>
    <t xml:space="preserve">5.11 48032 </t>
  </si>
  <si>
    <t>CARHARTT 104393</t>
  </si>
  <si>
    <t xml:space="preserve">CARHARTT 102776 </t>
  </si>
  <si>
    <t>TRU-SPEC 2492</t>
  </si>
  <si>
    <t xml:space="preserve">TRU-SPEC 2046 </t>
  </si>
  <si>
    <t xml:space="preserve">PORT AUTHORITY L508 </t>
  </si>
  <si>
    <t>PORT AUTHORITY S508</t>
  </si>
  <si>
    <t>PORT AUTHORITY L608</t>
  </si>
  <si>
    <t>PORT AUTHORITY S608</t>
  </si>
  <si>
    <t>COLUMBIA FMFL7314</t>
  </si>
  <si>
    <t>COLUMBIA FM7048</t>
  </si>
  <si>
    <t xml:space="preserve">CORNERSTONE CS419 </t>
  </si>
  <si>
    <t>$23.00 lt-4XLTALL</t>
  </si>
  <si>
    <t xml:space="preserve">CORNERSTONE CS418 </t>
  </si>
  <si>
    <t>PORT AUTHORITY L540LS</t>
  </si>
  <si>
    <t xml:space="preserve">CORNERSTONE CS412LS </t>
  </si>
  <si>
    <t>PROPPER F5324</t>
  </si>
  <si>
    <t>PROPPER F5308</t>
  </si>
  <si>
    <t xml:space="preserve">PROPPER F5396 </t>
  </si>
  <si>
    <t>PROPPER 5356</t>
  </si>
  <si>
    <t>SPORT TEK LST353</t>
  </si>
  <si>
    <t>$18.00LT-4XL TALL</t>
  </si>
  <si>
    <t>SPORT TEK ST350</t>
  </si>
  <si>
    <t xml:space="preserve">SPORT TEK LST353 </t>
  </si>
  <si>
    <t>$18.00 LT-4XLTALL</t>
  </si>
  <si>
    <t xml:space="preserve">SPORT TEK ST 350 </t>
  </si>
  <si>
    <t xml:space="preserve">SPORT TEK LST353LS </t>
  </si>
  <si>
    <t>$21.00 lt-4Xl TALL</t>
  </si>
  <si>
    <t xml:space="preserve">SPORT TEK ST350LS </t>
  </si>
  <si>
    <t xml:space="preserve">PORT AUTHORITY LW701 </t>
  </si>
  <si>
    <t xml:space="preserve">ROTHCO 6345 </t>
  </si>
  <si>
    <t xml:space="preserve">PORT AUTHORITY LSW285 </t>
  </si>
  <si>
    <t xml:space="preserve">PORT AUTHORITY SW 285 </t>
  </si>
  <si>
    <t xml:space="preserve">EDWARDS 372 BLACK ONLY </t>
  </si>
  <si>
    <t xml:space="preserve">EDWARDS 4074 </t>
  </si>
  <si>
    <t>HANES F260</t>
  </si>
  <si>
    <t>SPORT TEK F281</t>
  </si>
  <si>
    <t xml:space="preserve">SPORT TEK F281 </t>
  </si>
  <si>
    <t>CORNERSTONE CS620</t>
  </si>
  <si>
    <t>PROPPER F5429-0X (S-2XL)</t>
  </si>
  <si>
    <t xml:space="preserve">EDWARDS 4006 </t>
  </si>
  <si>
    <t>A+5510</t>
  </si>
  <si>
    <t xml:space="preserve">BERNE HJ51 BROWN DUCK </t>
  </si>
  <si>
    <t>$65.00 - 5XL-6XL</t>
  </si>
  <si>
    <t xml:space="preserve">BERNE BROWN DUCK B415 </t>
  </si>
  <si>
    <t>BERNE BROWN DUCK B1067</t>
  </si>
  <si>
    <t>STRONG LEATHER STL 79910</t>
  </si>
  <si>
    <t>STRONG LEATHER 81137</t>
  </si>
  <si>
    <t>STRONG LEATHER  80737</t>
  </si>
  <si>
    <t>SAFARILAND  35-F21-9</t>
  </si>
  <si>
    <t>SAFARILAND 35-F21-22</t>
  </si>
  <si>
    <t>GOULD &amp; GOODRICH B59-28</t>
  </si>
  <si>
    <t xml:space="preserve">BIANCHI 7980 </t>
  </si>
  <si>
    <t xml:space="preserve">$24.12 -50  TO 60 </t>
  </si>
  <si>
    <t xml:space="preserve">BOSTON LEATHER 6505-BRN 3 </t>
  </si>
  <si>
    <t>BOSTON LEATHER 6530</t>
  </si>
  <si>
    <t>SAFARILAND 62-4-9HS</t>
  </si>
  <si>
    <t>SAFARILAND 62-4-22HS</t>
  </si>
  <si>
    <t>DANNER 21210</t>
  </si>
  <si>
    <t>DANNER26633</t>
  </si>
  <si>
    <t xml:space="preserve">SAFARILAND 38-4-9HS </t>
  </si>
  <si>
    <t>SAFARILAND 38-4-22HS</t>
  </si>
  <si>
    <t>SAFARILAND6360RDS7502491</t>
  </si>
  <si>
    <t>SAFARILAND6360RDS7502492</t>
  </si>
  <si>
    <t>SAFARILAND6360RDS7502131</t>
  </si>
  <si>
    <t>SAFARILAND6360RDS7502132</t>
  </si>
  <si>
    <t>SAFARILAND 730-22PBL</t>
  </si>
  <si>
    <t>SAFARILAND 190-9HS</t>
  </si>
  <si>
    <t>SAFARILAND 190-22HS</t>
  </si>
  <si>
    <t>SPORT TEK STC26</t>
  </si>
  <si>
    <t>PORT AUTHORITY C911</t>
  </si>
  <si>
    <t xml:space="preserve">PORT&amp;CO - CP86 </t>
  </si>
  <si>
    <t xml:space="preserve">PARAMOUNT P-484 </t>
  </si>
  <si>
    <t xml:space="preserve">PROPPER F5501 </t>
  </si>
  <si>
    <t xml:space="preserve">PREMIER  P-8008 </t>
  </si>
  <si>
    <t xml:space="preserve">STRATTON S-40 </t>
  </si>
  <si>
    <t xml:space="preserve">STRATTON  F-40 </t>
  </si>
  <si>
    <t>PREMIER P-9000</t>
  </si>
  <si>
    <t>PORT &amp; CO. CP90L</t>
  </si>
  <si>
    <t xml:space="preserve">STRATTON AT TRAP </t>
  </si>
  <si>
    <t xml:space="preserve">STRATTON HAT RIM HOLDER </t>
  </si>
  <si>
    <t>SAFARILAND 77-83-49HS</t>
  </si>
  <si>
    <t>SAFARILAND 77-83-41HS</t>
  </si>
  <si>
    <t xml:space="preserve">SAMUEL BROOME -CLIP ON </t>
  </si>
  <si>
    <t xml:space="preserve">HERO'S PRIDE HP4020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</si>
</sst>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8" formatCode="&quot;$&quot;#,##0.00_);[Red]\(&quot;$&quot;#,##0.00\)"/>
    <numFmt numFmtId="44" formatCode="_(&quot;$&quot;* #,##0.00_);_(&quot;$&quot;* \(#,##0.00\);_(&quot;$&quot;* &quot;-&quot;??_);_(@_)"/>
    <numFmt numFmtId="164" formatCode="&quot;$&quot;#,##0.00"/>
  </numFmts>
  <fonts count="12" x14ac:knownFonts="1">
    <font>
      <sz val="11"/>
      <color theme="1"/>
      <name val="Calibri"/>
      <family val="2"/>
      <scheme val="minor"/>
    </font>
    <font>
      <sz val="12"/>
      <color theme="1"/>
      <name val="Arial"/>
      <family val="2"/>
    </font>
    <font>
      <sz val="10"/>
      <name val="Calibri"/>
      <family val="2"/>
      <scheme val="minor"/>
    </font>
    <font>
      <b/>
      <sz val="10"/>
      <name val="Calibri"/>
      <family val="2"/>
      <scheme val="minor"/>
    </font>
    <font>
      <sz val="10"/>
      <color theme="1"/>
      <name val="Calibri"/>
      <family val="2"/>
      <scheme val="minor"/>
    </font>
    <font>
      <b/>
      <sz val="11"/>
      <color theme="1"/>
      <name val="Calibri"/>
      <family val="2"/>
      <scheme val="minor"/>
    </font>
    <font>
      <sz val="11"/>
      <color theme="1"/>
      <name val="Calibri"/>
      <family val="2"/>
      <scheme val="minor"/>
    </font>
    <font>
      <b/>
      <sz val="12"/>
      <color theme="1"/>
      <name val="Calibri"/>
      <family val="2"/>
      <scheme val="minor"/>
    </font>
    <font>
      <b/>
      <sz val="14"/>
      <color theme="1"/>
      <name val="Calibri"/>
      <family val="2"/>
      <scheme val="minor"/>
    </font>
    <font>
      <b/>
      <sz val="14"/>
      <color rgb="FFFF0000"/>
      <name val="Calibri"/>
      <family val="2"/>
      <scheme val="minor"/>
    </font>
    <font>
      <b/>
      <sz val="12"/>
      <color theme="0"/>
      <name val="Calibri"/>
      <family val="2"/>
      <scheme val="minor"/>
    </font>
    <font>
      <u/>
      <sz val="11"/>
      <color theme="1"/>
      <name val="Calibri"/>
      <family val="2"/>
      <scheme val="minor"/>
    </font>
  </fonts>
  <fills count="11">
    <fill>
      <patternFill patternType="none"/>
    </fill>
    <fill>
      <patternFill patternType="gray125"/>
    </fill>
    <fill>
      <patternFill patternType="solid">
        <fgColor theme="0" tint="-0.249977111117893"/>
        <bgColor indexed="64"/>
      </patternFill>
    </fill>
    <fill>
      <patternFill patternType="solid">
        <fgColor theme="6" tint="0.39997558519241921"/>
        <bgColor indexed="64"/>
      </patternFill>
    </fill>
    <fill>
      <patternFill patternType="solid">
        <fgColor rgb="FFFFFF99"/>
        <bgColor indexed="64"/>
      </patternFill>
    </fill>
    <fill>
      <patternFill patternType="solid">
        <fgColor rgb="FF99FF66"/>
        <bgColor indexed="64"/>
      </patternFill>
    </fill>
    <fill>
      <patternFill patternType="solid">
        <fgColor theme="0"/>
        <bgColor indexed="64"/>
      </patternFill>
    </fill>
    <fill>
      <patternFill patternType="solid">
        <fgColor theme="4" tint="0.79998168889431442"/>
        <bgColor indexed="64"/>
      </patternFill>
    </fill>
    <fill>
      <patternFill patternType="solid">
        <fgColor theme="0" tint="-0.14999847407452621"/>
        <bgColor indexed="64"/>
      </patternFill>
    </fill>
    <fill>
      <patternFill patternType="solid">
        <fgColor theme="8" tint="0.79998168889431442"/>
        <bgColor indexed="64"/>
      </patternFill>
    </fill>
    <fill>
      <patternFill patternType="solid">
        <fgColor theme="1"/>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3">
    <xf numFmtId="0" fontId="0" fillId="0" borderId="0"/>
    <xf numFmtId="0" fontId="1" fillId="0" borderId="0"/>
    <xf numFmtId="44" fontId="6" fillId="0" borderId="0" applyFont="0" applyFill="0" applyBorder="0" applyAlignment="0" applyProtection="0"/>
  </cellStyleXfs>
  <cellXfs count="80">
    <xf numFmtId="0" fontId="0" fillId="0" borderId="0" xfId="0"/>
    <xf numFmtId="0" fontId="2" fillId="0" borderId="1" xfId="0" applyFont="1" applyFill="1" applyBorder="1" applyAlignment="1">
      <alignment horizontal="left" vertical="center" wrapText="1"/>
    </xf>
    <xf numFmtId="0" fontId="2" fillId="0" borderId="1" xfId="0" applyFont="1" applyFill="1" applyBorder="1" applyAlignment="1">
      <alignment horizontal="left" vertical="center"/>
    </xf>
    <xf numFmtId="0" fontId="2" fillId="0" borderId="0" xfId="0" applyFont="1" applyFill="1" applyBorder="1" applyAlignment="1">
      <alignment vertical="center"/>
    </xf>
    <xf numFmtId="49" fontId="2" fillId="0" borderId="1" xfId="0" applyNumberFormat="1" applyFont="1" applyFill="1" applyBorder="1" applyAlignment="1">
      <alignment horizontal="left" vertical="center" wrapText="1"/>
    </xf>
    <xf numFmtId="49" fontId="2" fillId="0" borderId="1" xfId="0" applyNumberFormat="1" applyFont="1" applyFill="1" applyBorder="1" applyAlignment="1">
      <alignment horizontal="left" vertical="center"/>
    </xf>
    <xf numFmtId="49" fontId="2" fillId="0" borderId="1" xfId="0" applyNumberFormat="1" applyFont="1" applyFill="1" applyBorder="1" applyAlignment="1">
      <alignment horizontal="center" vertical="center"/>
    </xf>
    <xf numFmtId="0" fontId="2" fillId="0" borderId="0" xfId="1" applyFont="1" applyFill="1" applyBorder="1" applyAlignment="1">
      <alignment horizontal="left" vertical="center" wrapText="1"/>
    </xf>
    <xf numFmtId="0" fontId="2" fillId="0" borderId="1" xfId="1" applyFont="1" applyFill="1" applyBorder="1" applyAlignment="1">
      <alignment horizontal="left" vertical="center" wrapText="1"/>
    </xf>
    <xf numFmtId="0" fontId="2" fillId="0" borderId="1" xfId="0" applyNumberFormat="1" applyFont="1" applyFill="1" applyBorder="1" applyAlignment="1" applyProtection="1">
      <alignment horizontal="left" vertical="center" wrapText="1"/>
    </xf>
    <xf numFmtId="1" fontId="2" fillId="0" borderId="1" xfId="0" applyNumberFormat="1" applyFont="1" applyFill="1" applyBorder="1" applyAlignment="1">
      <alignment horizontal="center" vertical="center"/>
    </xf>
    <xf numFmtId="0" fontId="3" fillId="2" borderId="1" xfId="0" applyFont="1" applyFill="1" applyBorder="1" applyAlignment="1">
      <alignment horizontal="center" vertical="center" wrapText="1"/>
    </xf>
    <xf numFmtId="49" fontId="3" fillId="2" borderId="1" xfId="0" applyNumberFormat="1" applyFont="1" applyFill="1" applyBorder="1" applyAlignment="1">
      <alignment horizontal="center" vertical="center" wrapText="1"/>
    </xf>
    <xf numFmtId="0" fontId="3" fillId="2" borderId="1" xfId="1" applyFont="1" applyFill="1" applyBorder="1" applyAlignment="1">
      <alignment horizontal="center" vertical="center" wrapText="1"/>
    </xf>
    <xf numFmtId="0" fontId="2" fillId="0" borderId="0" xfId="0" applyFont="1" applyFill="1" applyBorder="1" applyAlignment="1">
      <alignment horizontal="center" vertical="center" wrapText="1"/>
    </xf>
    <xf numFmtId="1" fontId="3" fillId="2" borderId="1" xfId="0" applyNumberFormat="1" applyFont="1" applyFill="1" applyBorder="1" applyAlignment="1">
      <alignment horizontal="center" vertical="center" wrapText="1"/>
    </xf>
    <xf numFmtId="1" fontId="4" fillId="0" borderId="1" xfId="0" applyNumberFormat="1" applyFont="1" applyBorder="1" applyAlignment="1">
      <alignment horizontal="center" vertical="center"/>
    </xf>
    <xf numFmtId="1" fontId="4" fillId="0" borderId="1" xfId="0" applyNumberFormat="1" applyFont="1" applyFill="1" applyBorder="1" applyAlignment="1">
      <alignment horizontal="center" vertical="center"/>
    </xf>
    <xf numFmtId="1" fontId="0" fillId="0" borderId="0" xfId="0" applyNumberFormat="1"/>
    <xf numFmtId="49" fontId="2" fillId="0" borderId="1" xfId="0" applyNumberFormat="1" applyFont="1" applyFill="1" applyBorder="1" applyAlignment="1">
      <alignment horizontal="center" vertical="center" wrapText="1"/>
    </xf>
    <xf numFmtId="0" fontId="0" fillId="0" borderId="0" xfId="0" applyAlignment="1">
      <alignment horizontal="center"/>
    </xf>
    <xf numFmtId="0" fontId="0" fillId="0" borderId="1" xfId="0" applyBorder="1"/>
    <xf numFmtId="49" fontId="2" fillId="0" borderId="2" xfId="0" applyNumberFormat="1" applyFont="1" applyFill="1" applyBorder="1" applyAlignment="1">
      <alignment horizontal="center" vertical="center" wrapText="1"/>
    </xf>
    <xf numFmtId="0" fontId="3" fillId="3" borderId="1" xfId="0" applyFont="1" applyFill="1" applyBorder="1" applyAlignment="1">
      <alignment horizontal="center" vertical="center" wrapText="1"/>
    </xf>
    <xf numFmtId="0" fontId="5" fillId="0" borderId="0" xfId="0" applyFont="1"/>
    <xf numFmtId="44" fontId="0" fillId="0" borderId="1" xfId="2" applyFont="1" applyBorder="1"/>
    <xf numFmtId="49" fontId="2" fillId="0" borderId="3" xfId="0" applyNumberFormat="1" applyFont="1" applyFill="1" applyBorder="1" applyAlignment="1">
      <alignment horizontal="center" vertical="center" wrapText="1"/>
    </xf>
    <xf numFmtId="44" fontId="0" fillId="0" borderId="0" xfId="2" applyFont="1" applyBorder="1" applyAlignment="1">
      <alignment horizontal="center" vertical="center"/>
    </xf>
    <xf numFmtId="44" fontId="5" fillId="0" borderId="0" xfId="2" applyFont="1" applyBorder="1" applyAlignment="1">
      <alignment horizontal="center" vertical="center"/>
    </xf>
    <xf numFmtId="0" fontId="5" fillId="7" borderId="1" xfId="0" applyFont="1" applyFill="1" applyBorder="1" applyAlignment="1">
      <alignment horizontal="center" vertical="center"/>
    </xf>
    <xf numFmtId="44" fontId="0" fillId="7" borderId="1" xfId="2" applyFont="1" applyFill="1" applyBorder="1" applyAlignment="1">
      <alignment horizontal="center" vertical="center"/>
    </xf>
    <xf numFmtId="0" fontId="5" fillId="7" borderId="4" xfId="0" applyFont="1" applyFill="1" applyBorder="1" applyAlignment="1">
      <alignment horizontal="center" vertical="center" wrapText="1"/>
    </xf>
    <xf numFmtId="44" fontId="0" fillId="0" borderId="0" xfId="0" applyNumberFormat="1"/>
    <xf numFmtId="0" fontId="0" fillId="0" borderId="1" xfId="0" applyBorder="1" applyAlignment="1">
      <alignment vertical="center" wrapText="1"/>
    </xf>
    <xf numFmtId="0" fontId="7" fillId="8" borderId="1" xfId="0" applyFont="1" applyFill="1" applyBorder="1" applyAlignment="1">
      <alignment horizontal="center" vertical="center"/>
    </xf>
    <xf numFmtId="0" fontId="8" fillId="0" borderId="0" xfId="0" applyFont="1" applyAlignment="1">
      <alignment horizontal="center"/>
    </xf>
    <xf numFmtId="0" fontId="9" fillId="0" borderId="0" xfId="0" applyFont="1" applyAlignment="1">
      <alignment horizontal="center"/>
    </xf>
    <xf numFmtId="0" fontId="5" fillId="9" borderId="1" xfId="0" applyFont="1" applyFill="1" applyBorder="1" applyAlignment="1">
      <alignment horizontal="center"/>
    </xf>
    <xf numFmtId="1" fontId="0" fillId="0" borderId="0" xfId="0" applyNumberFormat="1" applyAlignment="1">
      <alignment horizontal="center"/>
    </xf>
    <xf numFmtId="0" fontId="2" fillId="0" borderId="1" xfId="0" applyFont="1" applyFill="1" applyBorder="1" applyAlignment="1">
      <alignment horizontal="center" vertical="center"/>
    </xf>
    <xf numFmtId="0" fontId="2" fillId="6" borderId="1" xfId="0" applyFont="1" applyFill="1" applyBorder="1" applyAlignment="1">
      <alignment horizontal="left" vertical="center" wrapText="1"/>
    </xf>
    <xf numFmtId="0" fontId="2" fillId="6" borderId="1" xfId="0" applyNumberFormat="1" applyFont="1" applyFill="1" applyBorder="1" applyAlignment="1" applyProtection="1">
      <alignment horizontal="left" vertical="center" wrapText="1"/>
    </xf>
    <xf numFmtId="164" fontId="7" fillId="7" borderId="6" xfId="2" applyNumberFormat="1" applyFont="1" applyFill="1" applyBorder="1" applyAlignment="1">
      <alignment horizontal="center" vertical="center"/>
    </xf>
    <xf numFmtId="44" fontId="2" fillId="4" borderId="1" xfId="2" applyFont="1" applyFill="1" applyBorder="1" applyAlignment="1" applyProtection="1">
      <alignment vertical="center"/>
      <protection locked="0"/>
    </xf>
    <xf numFmtId="44" fontId="2" fillId="6" borderId="1" xfId="2" applyFont="1" applyFill="1" applyBorder="1" applyAlignment="1" applyProtection="1">
      <alignment vertical="center"/>
      <protection locked="0"/>
    </xf>
    <xf numFmtId="0" fontId="2" fillId="4" borderId="1" xfId="0" applyFont="1" applyFill="1" applyBorder="1" applyAlignment="1" applyProtection="1">
      <alignment vertical="center"/>
      <protection locked="0"/>
    </xf>
    <xf numFmtId="44" fontId="2" fillId="4" borderId="3" xfId="2" applyFont="1" applyFill="1" applyBorder="1" applyAlignment="1" applyProtection="1">
      <alignment vertical="center"/>
      <protection locked="0"/>
    </xf>
    <xf numFmtId="44" fontId="2" fillId="5" borderId="1" xfId="2" applyFont="1" applyFill="1" applyBorder="1" applyAlignment="1" applyProtection="1">
      <alignment vertical="center"/>
      <protection locked="0"/>
    </xf>
    <xf numFmtId="0" fontId="2" fillId="5" borderId="1" xfId="0" applyFont="1" applyFill="1" applyBorder="1" applyAlignment="1" applyProtection="1">
      <alignment vertical="center"/>
      <protection locked="0"/>
    </xf>
    <xf numFmtId="8" fontId="2" fillId="4" borderId="1" xfId="2" applyNumberFormat="1" applyFont="1" applyFill="1" applyBorder="1" applyAlignment="1" applyProtection="1">
      <alignment vertical="center"/>
      <protection locked="0"/>
    </xf>
    <xf numFmtId="8" fontId="2" fillId="4" borderId="3" xfId="2" applyNumberFormat="1" applyFont="1" applyFill="1" applyBorder="1" applyAlignment="1" applyProtection="1">
      <alignment vertical="center"/>
      <protection locked="0"/>
    </xf>
    <xf numFmtId="8" fontId="2" fillId="5" borderId="1" xfId="2" applyNumberFormat="1" applyFont="1" applyFill="1" applyBorder="1" applyAlignment="1" applyProtection="1">
      <alignment vertical="center"/>
      <protection locked="0"/>
    </xf>
    <xf numFmtId="0" fontId="5" fillId="2" borderId="1" xfId="0" applyFont="1" applyFill="1" applyBorder="1" applyAlignment="1">
      <alignment horizontal="center"/>
    </xf>
    <xf numFmtId="0" fontId="8" fillId="0" borderId="0" xfId="0" applyFont="1" applyAlignment="1">
      <alignment horizontal="center" vertical="center" wrapText="1"/>
    </xf>
    <xf numFmtId="0" fontId="5" fillId="7" borderId="4" xfId="0" applyFont="1" applyFill="1" applyBorder="1" applyAlignment="1">
      <alignment wrapText="1"/>
    </xf>
    <xf numFmtId="0" fontId="5" fillId="7" borderId="5" xfId="0" applyFont="1" applyFill="1" applyBorder="1" applyAlignment="1">
      <alignment wrapText="1"/>
    </xf>
    <xf numFmtId="0" fontId="5" fillId="3" borderId="1" xfId="0" applyFont="1" applyFill="1" applyBorder="1" applyAlignment="1">
      <alignment horizontal="center" vertical="center"/>
    </xf>
    <xf numFmtId="0" fontId="5" fillId="3" borderId="1" xfId="0" applyFont="1" applyFill="1" applyBorder="1" applyAlignment="1">
      <alignment horizontal="center" vertical="center" wrapText="1"/>
    </xf>
    <xf numFmtId="164" fontId="7" fillId="7" borderId="5" xfId="2" applyNumberFormat="1" applyFont="1" applyFill="1" applyBorder="1" applyAlignment="1">
      <alignment horizontal="center" vertical="center"/>
    </xf>
    <xf numFmtId="164" fontId="7" fillId="7" borderId="6" xfId="2" applyNumberFormat="1" applyFont="1" applyFill="1" applyBorder="1" applyAlignment="1">
      <alignment horizontal="center" vertical="center"/>
    </xf>
    <xf numFmtId="44" fontId="10" fillId="10" borderId="7" xfId="2" applyFont="1" applyFill="1" applyBorder="1" applyAlignment="1">
      <alignment horizontal="center" vertical="center"/>
    </xf>
    <xf numFmtId="44" fontId="10" fillId="10" borderId="8" xfId="2" applyFont="1" applyFill="1" applyBorder="1" applyAlignment="1">
      <alignment horizontal="center" vertical="center"/>
    </xf>
    <xf numFmtId="44" fontId="10" fillId="10" borderId="9" xfId="2" applyFont="1" applyFill="1" applyBorder="1" applyAlignment="1">
      <alignment horizontal="center" vertical="center"/>
    </xf>
    <xf numFmtId="44" fontId="10" fillId="10" borderId="10" xfId="2" applyFont="1" applyFill="1" applyBorder="1" applyAlignment="1">
      <alignment horizontal="center" vertical="center"/>
    </xf>
    <xf numFmtId="44" fontId="10" fillId="10" borderId="0" xfId="2" applyFont="1" applyFill="1" applyBorder="1" applyAlignment="1">
      <alignment horizontal="center" vertical="center"/>
    </xf>
    <xf numFmtId="44" fontId="10" fillId="10" borderId="11" xfId="2" applyFont="1" applyFill="1" applyBorder="1" applyAlignment="1">
      <alignment horizontal="center" vertical="center"/>
    </xf>
    <xf numFmtId="44" fontId="10" fillId="10" borderId="12" xfId="2" applyFont="1" applyFill="1" applyBorder="1" applyAlignment="1">
      <alignment horizontal="center" vertical="center"/>
    </xf>
    <xf numFmtId="44" fontId="10" fillId="10" borderId="13" xfId="2" applyFont="1" applyFill="1" applyBorder="1" applyAlignment="1">
      <alignment horizontal="center" vertical="center"/>
    </xf>
    <xf numFmtId="44" fontId="10" fillId="10" borderId="14" xfId="2" applyFont="1" applyFill="1" applyBorder="1" applyAlignment="1">
      <alignment horizontal="center" vertical="center"/>
    </xf>
    <xf numFmtId="44" fontId="10" fillId="10" borderId="7" xfId="2" applyFont="1" applyFill="1" applyBorder="1" applyAlignment="1" applyProtection="1">
      <alignment horizontal="center" vertical="center"/>
    </xf>
    <xf numFmtId="0" fontId="10" fillId="10" borderId="8" xfId="0" applyFont="1" applyFill="1" applyBorder="1" applyAlignment="1" applyProtection="1">
      <alignment horizontal="center" vertical="center"/>
    </xf>
    <xf numFmtId="0" fontId="10" fillId="10" borderId="9" xfId="0" applyFont="1" applyFill="1" applyBorder="1" applyAlignment="1" applyProtection="1">
      <alignment horizontal="center" vertical="center"/>
    </xf>
    <xf numFmtId="0" fontId="10" fillId="10" borderId="10" xfId="0" applyFont="1" applyFill="1" applyBorder="1" applyAlignment="1" applyProtection="1">
      <alignment horizontal="center" vertical="center"/>
    </xf>
    <xf numFmtId="0" fontId="10" fillId="10" borderId="0" xfId="0" applyFont="1" applyFill="1" applyAlignment="1" applyProtection="1">
      <alignment horizontal="center" vertical="center"/>
    </xf>
    <xf numFmtId="0" fontId="10" fillId="10" borderId="11" xfId="0" applyFont="1" applyFill="1" applyBorder="1" applyAlignment="1" applyProtection="1">
      <alignment horizontal="center" vertical="center"/>
    </xf>
    <xf numFmtId="0" fontId="10" fillId="10" borderId="12" xfId="0" applyFont="1" applyFill="1" applyBorder="1" applyAlignment="1" applyProtection="1">
      <alignment horizontal="center" vertical="center"/>
    </xf>
    <xf numFmtId="0" fontId="10" fillId="10" borderId="13" xfId="0" applyFont="1" applyFill="1" applyBorder="1" applyAlignment="1" applyProtection="1">
      <alignment horizontal="center" vertical="center"/>
    </xf>
    <xf numFmtId="0" fontId="10" fillId="10" borderId="14" xfId="0" applyFont="1" applyFill="1" applyBorder="1" applyAlignment="1" applyProtection="1">
      <alignment horizontal="center" vertical="center"/>
    </xf>
    <xf numFmtId="0" fontId="5" fillId="7" borderId="4" xfId="0" applyFont="1" applyFill="1" applyBorder="1" applyAlignment="1">
      <alignment vertical="center" wrapText="1"/>
    </xf>
    <xf numFmtId="0" fontId="5" fillId="7" borderId="5" xfId="0" applyFont="1" applyFill="1" applyBorder="1" applyAlignment="1">
      <alignment vertical="center" wrapText="1"/>
    </xf>
  </cellXfs>
  <cellStyles count="3">
    <cellStyle name="Currency" xfId="2" builtinId="4"/>
    <cellStyle name="Normal" xfId="0" builtinId="0"/>
    <cellStyle name="Normal 2" xfId="1" xr:uid="{00000000-0005-0000-0000-000001000000}"/>
  </cellStyles>
  <dxfs count="0"/>
  <tableStyles count="0" defaultTableStyle="TableStyleMedium2" defaultPivotStyle="PivotStyleLight16"/>
  <colors>
    <mruColors>
      <color rgb="FFFFFF99"/>
      <color rgb="FF99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3346605-A6B5-4401-9E63-3328BC258E12}">
  <dimension ref="B2:B11"/>
  <sheetViews>
    <sheetView showGridLines="0" workbookViewId="0">
      <selection activeCell="B3" sqref="B3"/>
    </sheetView>
  </sheetViews>
  <sheetFormatPr defaultRowHeight="15" x14ac:dyDescent="0.25"/>
  <cols>
    <col min="2" max="2" width="116.7109375" customWidth="1"/>
    <col min="5" max="5" width="5.5703125" customWidth="1"/>
    <col min="6" max="6" width="18.28515625" customWidth="1"/>
  </cols>
  <sheetData>
    <row r="2" spans="2:2" ht="18.75" x14ac:dyDescent="0.3">
      <c r="B2" s="35" t="s">
        <v>61</v>
      </c>
    </row>
    <row r="3" spans="2:2" ht="18.75" x14ac:dyDescent="0.3">
      <c r="B3" s="36" t="s">
        <v>180</v>
      </c>
    </row>
    <row r="4" spans="2:2" x14ac:dyDescent="0.25">
      <c r="B4" s="24"/>
    </row>
    <row r="5" spans="2:2" ht="26.25" customHeight="1" x14ac:dyDescent="0.25">
      <c r="B5" s="34" t="s">
        <v>160</v>
      </c>
    </row>
    <row r="6" spans="2:2" ht="3.75" customHeight="1" x14ac:dyDescent="0.25">
      <c r="B6" s="24"/>
    </row>
    <row r="7" spans="2:2" x14ac:dyDescent="0.25">
      <c r="B7" s="37" t="s">
        <v>60</v>
      </c>
    </row>
    <row r="8" spans="2:2" ht="54.75" customHeight="1" x14ac:dyDescent="0.25">
      <c r="B8" s="33" t="s">
        <v>181</v>
      </c>
    </row>
    <row r="9" spans="2:2" ht="34.5" customHeight="1" x14ac:dyDescent="0.25">
      <c r="B9" s="33" t="s">
        <v>49</v>
      </c>
    </row>
    <row r="10" spans="2:2" ht="22.5" customHeight="1" x14ac:dyDescent="0.25">
      <c r="B10" s="33" t="s">
        <v>50</v>
      </c>
    </row>
    <row r="11" spans="2:2" ht="68.25" customHeight="1" x14ac:dyDescent="0.25">
      <c r="B11" s="33" t="s">
        <v>88</v>
      </c>
    </row>
  </sheetData>
  <sheetProtection algorithmName="SHA-512" hashValue="Y7NqEiYIpaL9LZMkfOv/5Y+/sEqlqLMW/lWLskEH7T3hlwKhAdteJPIr0J5CpXLyrJ4goSumpXQPjxwZVh2S1Q==" saltValue="dk4lVW8PM8eY7K40MTyNig==" spinCount="100000" sheet="1" objects="1" scenarios="1"/>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F89F77B-6671-48B3-9D50-03294E701063}">
  <dimension ref="B2:C17"/>
  <sheetViews>
    <sheetView showGridLines="0" workbookViewId="0">
      <selection activeCell="C10" sqref="C10"/>
    </sheetView>
  </sheetViews>
  <sheetFormatPr defaultRowHeight="15" x14ac:dyDescent="0.25"/>
  <cols>
    <col min="2" max="2" width="53.42578125" customWidth="1"/>
    <col min="3" max="3" width="25" customWidth="1"/>
    <col min="4" max="4" width="9.140625" customWidth="1"/>
  </cols>
  <sheetData>
    <row r="2" spans="2:3" ht="27.75" customHeight="1" x14ac:dyDescent="0.25">
      <c r="B2" s="53" t="s">
        <v>59</v>
      </c>
      <c r="C2" s="53"/>
    </row>
    <row r="3" spans="2:3" ht="3.75" customHeight="1" x14ac:dyDescent="0.25"/>
    <row r="4" spans="2:3" x14ac:dyDescent="0.25">
      <c r="B4" s="52" t="s">
        <v>54</v>
      </c>
      <c r="C4" s="52"/>
    </row>
    <row r="5" spans="2:3" x14ac:dyDescent="0.25">
      <c r="B5" s="21" t="s">
        <v>161</v>
      </c>
      <c r="C5" s="25">
        <f>'PRIMARY COST'!H$30</f>
        <v>0</v>
      </c>
    </row>
    <row r="6" spans="2:3" x14ac:dyDescent="0.25">
      <c r="B6" s="21" t="s">
        <v>162</v>
      </c>
      <c r="C6" s="25">
        <f>'PRIMARY COST'!M$30</f>
        <v>0</v>
      </c>
    </row>
    <row r="7" spans="2:3" ht="30.75" customHeight="1" x14ac:dyDescent="0.25">
      <c r="B7" s="29" t="s">
        <v>55</v>
      </c>
      <c r="C7" s="30">
        <f>SUM(C5:C6)</f>
        <v>0</v>
      </c>
    </row>
    <row r="9" spans="2:3" x14ac:dyDescent="0.25">
      <c r="B9" s="52" t="s">
        <v>56</v>
      </c>
      <c r="C9" s="52"/>
    </row>
    <row r="10" spans="2:3" x14ac:dyDescent="0.25">
      <c r="B10" s="21" t="s">
        <v>161</v>
      </c>
      <c r="C10" s="25">
        <f>'RELATED COST'!H$48</f>
        <v>385240</v>
      </c>
    </row>
    <row r="11" spans="2:3" x14ac:dyDescent="0.25">
      <c r="B11" s="21" t="s">
        <v>162</v>
      </c>
      <c r="C11" s="25">
        <f>'RELATED COST'!M$48</f>
        <v>24350</v>
      </c>
    </row>
    <row r="12" spans="2:3" ht="29.25" customHeight="1" x14ac:dyDescent="0.25">
      <c r="B12" s="29" t="s">
        <v>57</v>
      </c>
      <c r="C12" s="30">
        <f>SUM(C10+C11)</f>
        <v>409590</v>
      </c>
    </row>
    <row r="14" spans="2:3" x14ac:dyDescent="0.25">
      <c r="B14" s="52" t="s">
        <v>89</v>
      </c>
      <c r="C14" s="52"/>
    </row>
    <row r="15" spans="2:3" x14ac:dyDescent="0.25">
      <c r="B15" s="21" t="s">
        <v>161</v>
      </c>
      <c r="C15" s="25">
        <f>'ACCESSORY COST'!H$44</f>
        <v>97295.65</v>
      </c>
    </row>
    <row r="16" spans="2:3" x14ac:dyDescent="0.25">
      <c r="B16" s="21" t="s">
        <v>162</v>
      </c>
      <c r="C16" s="25">
        <f>'ACCESSORY COST'!M$44</f>
        <v>7900</v>
      </c>
    </row>
    <row r="17" spans="2:3" ht="28.5" customHeight="1" x14ac:dyDescent="0.25">
      <c r="B17" s="29" t="s">
        <v>58</v>
      </c>
      <c r="C17" s="30">
        <f>SUM(C15+C16)</f>
        <v>105195.65</v>
      </c>
    </row>
  </sheetData>
  <sheetProtection algorithmName="SHA-512" hashValue="6o+y/FuiT6KG6J/whAC1bMpAGwpEQES9x9pivqHTRv2CDnlzmtbo2UU1AzxpBuI69nDuqq823c9nf4DXF52Itg==" saltValue="cFmssoFxJC3UNxBXjHvZyw==" spinCount="100000" sheet="1" objects="1" scenarios="1"/>
  <mergeCells count="4">
    <mergeCell ref="B4:C4"/>
    <mergeCell ref="B9:C9"/>
    <mergeCell ref="B14:C14"/>
    <mergeCell ref="B2:C2"/>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FD5DC6F-CF68-4395-A346-D3E1D39B8E22}">
  <dimension ref="B3:Q32"/>
  <sheetViews>
    <sheetView showGridLines="0" workbookViewId="0">
      <pane ySplit="4" topLeftCell="A14" activePane="bottomLeft" state="frozen"/>
      <selection pane="bottomLeft" activeCell="M30" sqref="M30"/>
    </sheetView>
  </sheetViews>
  <sheetFormatPr defaultRowHeight="15" x14ac:dyDescent="0.25"/>
  <cols>
    <col min="1" max="1" width="1.5703125" customWidth="1"/>
    <col min="2" max="2" width="6" style="18" bestFit="1" customWidth="1"/>
    <col min="3" max="3" width="14.42578125" bestFit="1" customWidth="1"/>
    <col min="4" max="4" width="51.42578125" customWidth="1"/>
    <col min="5" max="5" width="11.7109375" customWidth="1"/>
    <col min="6" max="6" width="6.7109375" customWidth="1"/>
    <col min="7" max="7" width="12.42578125" style="20" customWidth="1"/>
    <col min="8" max="8" width="11.5703125" style="20" customWidth="1"/>
    <col min="9" max="9" width="15.42578125" customWidth="1"/>
    <col min="10" max="10" width="15.42578125" hidden="1" customWidth="1"/>
    <col min="11" max="11" width="15.140625" customWidth="1"/>
    <col min="12" max="12" width="25" customWidth="1"/>
    <col min="13" max="13" width="15.28515625" customWidth="1"/>
    <col min="14" max="14" width="15.28515625" hidden="1" customWidth="1"/>
    <col min="15" max="15" width="14.42578125" customWidth="1"/>
    <col min="16" max="16" width="26.42578125" customWidth="1"/>
    <col min="17" max="17" width="50.85546875" customWidth="1"/>
  </cols>
  <sheetData>
    <row r="3" spans="2:17" ht="31.5" customHeight="1" x14ac:dyDescent="0.25">
      <c r="I3" s="56" t="s">
        <v>178</v>
      </c>
      <c r="J3" s="56"/>
      <c r="K3" s="56"/>
      <c r="M3" s="57" t="s">
        <v>51</v>
      </c>
      <c r="N3" s="57"/>
      <c r="O3" s="57"/>
    </row>
    <row r="4" spans="2:17" s="14" customFormat="1" ht="52.5" customHeight="1" x14ac:dyDescent="0.25">
      <c r="B4" s="15" t="s">
        <v>27</v>
      </c>
      <c r="C4" s="11" t="s">
        <v>2</v>
      </c>
      <c r="D4" s="13" t="s">
        <v>39</v>
      </c>
      <c r="E4" s="12" t="s">
        <v>35</v>
      </c>
      <c r="F4" s="12" t="s">
        <v>47</v>
      </c>
      <c r="G4" s="12" t="s">
        <v>37</v>
      </c>
      <c r="H4" s="12" t="s">
        <v>36</v>
      </c>
      <c r="I4" s="23" t="s">
        <v>44</v>
      </c>
      <c r="J4" s="23" t="s">
        <v>62</v>
      </c>
      <c r="K4" s="23" t="s">
        <v>45</v>
      </c>
      <c r="L4" s="23" t="s">
        <v>46</v>
      </c>
      <c r="M4" s="23" t="s">
        <v>44</v>
      </c>
      <c r="N4" s="23" t="s">
        <v>62</v>
      </c>
      <c r="O4" s="23" t="s">
        <v>45</v>
      </c>
      <c r="P4" s="23" t="s">
        <v>46</v>
      </c>
      <c r="Q4" s="23" t="s">
        <v>176</v>
      </c>
    </row>
    <row r="5" spans="2:17" s="3" customFormat="1" ht="12.75" customHeight="1" x14ac:dyDescent="0.25">
      <c r="B5" s="10">
        <v>1</v>
      </c>
      <c r="C5" s="2" t="s">
        <v>0</v>
      </c>
      <c r="D5" s="40" t="s">
        <v>63</v>
      </c>
      <c r="E5" s="4" t="s">
        <v>28</v>
      </c>
      <c r="F5" s="19" t="s">
        <v>48</v>
      </c>
      <c r="G5" s="19" t="s">
        <v>10</v>
      </c>
      <c r="H5" s="19" t="s">
        <v>5</v>
      </c>
      <c r="I5" s="43">
        <v>0</v>
      </c>
      <c r="J5" s="44">
        <f t="shared" ref="J5:J29" si="0">SUM(G5*I5)</f>
        <v>0</v>
      </c>
      <c r="K5" s="43">
        <v>0</v>
      </c>
      <c r="L5" s="45"/>
      <c r="M5" s="60" t="s">
        <v>175</v>
      </c>
      <c r="N5" s="61"/>
      <c r="O5" s="61"/>
      <c r="P5" s="62"/>
      <c r="Q5" s="45"/>
    </row>
    <row r="6" spans="2:17" s="3" customFormat="1" ht="12.75" customHeight="1" x14ac:dyDescent="0.25">
      <c r="B6" s="10">
        <f t="shared" ref="B6:B29" si="1">SUM(B5+1)</f>
        <v>2</v>
      </c>
      <c r="C6" s="2" t="s">
        <v>0</v>
      </c>
      <c r="D6" s="40" t="s">
        <v>64</v>
      </c>
      <c r="E6" s="4" t="s">
        <v>25</v>
      </c>
      <c r="F6" s="19" t="s">
        <v>48</v>
      </c>
      <c r="G6" s="19" t="s">
        <v>19</v>
      </c>
      <c r="H6" s="19" t="s">
        <v>7</v>
      </c>
      <c r="I6" s="43">
        <v>0</v>
      </c>
      <c r="J6" s="44">
        <f t="shared" si="0"/>
        <v>0</v>
      </c>
      <c r="K6" s="43">
        <v>0</v>
      </c>
      <c r="L6" s="45"/>
      <c r="M6" s="63"/>
      <c r="N6" s="64"/>
      <c r="O6" s="64"/>
      <c r="P6" s="65"/>
      <c r="Q6" s="45"/>
    </row>
    <row r="7" spans="2:17" s="3" customFormat="1" ht="12.75" customHeight="1" x14ac:dyDescent="0.25">
      <c r="B7" s="10">
        <f t="shared" si="1"/>
        <v>3</v>
      </c>
      <c r="C7" s="2" t="s">
        <v>12</v>
      </c>
      <c r="D7" s="40" t="s">
        <v>65</v>
      </c>
      <c r="E7" s="4" t="s">
        <v>29</v>
      </c>
      <c r="F7" s="19" t="s">
        <v>48</v>
      </c>
      <c r="G7" s="19" t="s">
        <v>20</v>
      </c>
      <c r="H7" s="19" t="s">
        <v>5</v>
      </c>
      <c r="I7" s="43">
        <v>0</v>
      </c>
      <c r="J7" s="44">
        <f t="shared" si="0"/>
        <v>0</v>
      </c>
      <c r="K7" s="43">
        <v>0</v>
      </c>
      <c r="L7" s="45"/>
      <c r="M7" s="63"/>
      <c r="N7" s="64"/>
      <c r="O7" s="64"/>
      <c r="P7" s="65"/>
      <c r="Q7" s="45"/>
    </row>
    <row r="8" spans="2:17" s="3" customFormat="1" ht="12.75" customHeight="1" x14ac:dyDescent="0.25">
      <c r="B8" s="10">
        <f t="shared" si="1"/>
        <v>4</v>
      </c>
      <c r="C8" s="2" t="s">
        <v>12</v>
      </c>
      <c r="D8" s="40" t="s">
        <v>66</v>
      </c>
      <c r="E8" s="4" t="s">
        <v>30</v>
      </c>
      <c r="F8" s="19" t="s">
        <v>48</v>
      </c>
      <c r="G8" s="19" t="s">
        <v>40</v>
      </c>
      <c r="H8" s="19" t="s">
        <v>10</v>
      </c>
      <c r="I8" s="43">
        <v>0</v>
      </c>
      <c r="J8" s="44">
        <f t="shared" si="0"/>
        <v>0</v>
      </c>
      <c r="K8" s="43">
        <v>0</v>
      </c>
      <c r="L8" s="45"/>
      <c r="M8" s="66"/>
      <c r="N8" s="67"/>
      <c r="O8" s="67"/>
      <c r="P8" s="68"/>
      <c r="Q8" s="45"/>
    </row>
    <row r="9" spans="2:17" s="3" customFormat="1" ht="12.75" x14ac:dyDescent="0.25">
      <c r="B9" s="10">
        <f t="shared" si="1"/>
        <v>5</v>
      </c>
      <c r="C9" s="2" t="s">
        <v>0</v>
      </c>
      <c r="D9" s="1" t="s">
        <v>67</v>
      </c>
      <c r="E9" s="4" t="s">
        <v>28</v>
      </c>
      <c r="F9" s="19" t="s">
        <v>48</v>
      </c>
      <c r="G9" s="19" t="s">
        <v>10</v>
      </c>
      <c r="H9" s="19" t="s">
        <v>1</v>
      </c>
      <c r="I9" s="43">
        <v>0</v>
      </c>
      <c r="J9" s="44">
        <f t="shared" si="0"/>
        <v>0</v>
      </c>
      <c r="K9" s="43">
        <v>0</v>
      </c>
      <c r="L9" s="45"/>
      <c r="M9" s="47">
        <v>0</v>
      </c>
      <c r="N9" s="44">
        <f t="shared" ref="N9:N29" si="2">SUM(G9*M9)</f>
        <v>0</v>
      </c>
      <c r="O9" s="47">
        <v>0</v>
      </c>
      <c r="P9" s="48"/>
      <c r="Q9" s="45"/>
    </row>
    <row r="10" spans="2:17" s="3" customFormat="1" ht="12.75" x14ac:dyDescent="0.25">
      <c r="B10" s="10">
        <f t="shared" si="1"/>
        <v>6</v>
      </c>
      <c r="C10" s="2" t="s">
        <v>0</v>
      </c>
      <c r="D10" s="9" t="s">
        <v>68</v>
      </c>
      <c r="E10" s="4" t="s">
        <v>25</v>
      </c>
      <c r="F10" s="19" t="s">
        <v>48</v>
      </c>
      <c r="G10" s="19" t="s">
        <v>19</v>
      </c>
      <c r="H10" s="19" t="s">
        <v>1</v>
      </c>
      <c r="I10" s="43">
        <v>0</v>
      </c>
      <c r="J10" s="44">
        <f t="shared" si="0"/>
        <v>0</v>
      </c>
      <c r="K10" s="43">
        <v>0</v>
      </c>
      <c r="L10" s="45"/>
      <c r="M10" s="47">
        <v>0</v>
      </c>
      <c r="N10" s="44">
        <f t="shared" si="2"/>
        <v>0</v>
      </c>
      <c r="O10" s="47">
        <v>0</v>
      </c>
      <c r="P10" s="48"/>
      <c r="Q10" s="45"/>
    </row>
    <row r="11" spans="2:17" s="3" customFormat="1" ht="12.75" customHeight="1" x14ac:dyDescent="0.25">
      <c r="B11" s="10">
        <f t="shared" si="1"/>
        <v>7</v>
      </c>
      <c r="C11" s="2" t="s">
        <v>12</v>
      </c>
      <c r="D11" s="9" t="s">
        <v>69</v>
      </c>
      <c r="E11" s="4" t="s">
        <v>29</v>
      </c>
      <c r="F11" s="19" t="s">
        <v>48</v>
      </c>
      <c r="G11" s="19" t="s">
        <v>20</v>
      </c>
      <c r="H11" s="19" t="s">
        <v>7</v>
      </c>
      <c r="I11" s="43">
        <v>0</v>
      </c>
      <c r="J11" s="44">
        <f t="shared" si="0"/>
        <v>0</v>
      </c>
      <c r="K11" s="43">
        <v>0</v>
      </c>
      <c r="L11" s="45"/>
      <c r="M11" s="47">
        <v>0</v>
      </c>
      <c r="N11" s="44">
        <f t="shared" si="2"/>
        <v>0</v>
      </c>
      <c r="O11" s="47">
        <v>0</v>
      </c>
      <c r="P11" s="48"/>
      <c r="Q11" s="45"/>
    </row>
    <row r="12" spans="2:17" s="3" customFormat="1" ht="12" customHeight="1" x14ac:dyDescent="0.25">
      <c r="B12" s="10">
        <f t="shared" si="1"/>
        <v>8</v>
      </c>
      <c r="C12" s="2" t="s">
        <v>12</v>
      </c>
      <c r="D12" s="9" t="s">
        <v>70</v>
      </c>
      <c r="E12" s="4" t="s">
        <v>30</v>
      </c>
      <c r="F12" s="19" t="s">
        <v>48</v>
      </c>
      <c r="G12" s="19" t="s">
        <v>40</v>
      </c>
      <c r="H12" s="19" t="s">
        <v>18</v>
      </c>
      <c r="I12" s="43">
        <v>0</v>
      </c>
      <c r="J12" s="44">
        <f t="shared" si="0"/>
        <v>0</v>
      </c>
      <c r="K12" s="43">
        <v>0</v>
      </c>
      <c r="L12" s="45"/>
      <c r="M12" s="47">
        <v>0</v>
      </c>
      <c r="N12" s="44">
        <f t="shared" si="2"/>
        <v>0</v>
      </c>
      <c r="O12" s="47">
        <v>0</v>
      </c>
      <c r="P12" s="48"/>
      <c r="Q12" s="45"/>
    </row>
    <row r="13" spans="2:17" s="3" customFormat="1" ht="12.75" x14ac:dyDescent="0.25">
      <c r="B13" s="10">
        <f t="shared" si="1"/>
        <v>9</v>
      </c>
      <c r="C13" s="2" t="s">
        <v>12</v>
      </c>
      <c r="D13" s="1" t="s">
        <v>71</v>
      </c>
      <c r="E13" s="4" t="s">
        <v>29</v>
      </c>
      <c r="F13" s="19" t="s">
        <v>48</v>
      </c>
      <c r="G13" s="19" t="s">
        <v>17</v>
      </c>
      <c r="H13" s="19" t="s">
        <v>7</v>
      </c>
      <c r="I13" s="43">
        <v>0</v>
      </c>
      <c r="J13" s="44">
        <f t="shared" si="0"/>
        <v>0</v>
      </c>
      <c r="K13" s="43">
        <v>0</v>
      </c>
      <c r="L13" s="45"/>
      <c r="M13" s="47">
        <v>0</v>
      </c>
      <c r="N13" s="44">
        <f t="shared" si="2"/>
        <v>0</v>
      </c>
      <c r="O13" s="47">
        <v>0</v>
      </c>
      <c r="P13" s="48"/>
      <c r="Q13" s="45"/>
    </row>
    <row r="14" spans="2:17" s="3" customFormat="1" ht="12.75" x14ac:dyDescent="0.25">
      <c r="B14" s="10">
        <f t="shared" si="1"/>
        <v>10</v>
      </c>
      <c r="C14" s="2" t="s">
        <v>12</v>
      </c>
      <c r="D14" s="1" t="s">
        <v>72</v>
      </c>
      <c r="E14" s="4" t="s">
        <v>30</v>
      </c>
      <c r="F14" s="19" t="s">
        <v>48</v>
      </c>
      <c r="G14" s="19" t="s">
        <v>20</v>
      </c>
      <c r="H14" s="19" t="s">
        <v>17</v>
      </c>
      <c r="I14" s="43">
        <v>0</v>
      </c>
      <c r="J14" s="44">
        <f t="shared" si="0"/>
        <v>0</v>
      </c>
      <c r="K14" s="43">
        <v>0</v>
      </c>
      <c r="L14" s="45"/>
      <c r="M14" s="47">
        <v>0</v>
      </c>
      <c r="N14" s="44">
        <f t="shared" si="2"/>
        <v>0</v>
      </c>
      <c r="O14" s="47">
        <v>0</v>
      </c>
      <c r="P14" s="48"/>
      <c r="Q14" s="45"/>
    </row>
    <row r="15" spans="2:17" s="3" customFormat="1" ht="12.75" x14ac:dyDescent="0.25">
      <c r="B15" s="10">
        <f t="shared" si="1"/>
        <v>11</v>
      </c>
      <c r="C15" s="2" t="s">
        <v>12</v>
      </c>
      <c r="D15" s="1" t="s">
        <v>73</v>
      </c>
      <c r="E15" s="4" t="s">
        <v>30</v>
      </c>
      <c r="F15" s="19" t="s">
        <v>48</v>
      </c>
      <c r="G15" s="19" t="s">
        <v>22</v>
      </c>
      <c r="H15" s="19" t="s">
        <v>17</v>
      </c>
      <c r="I15" s="43">
        <v>0</v>
      </c>
      <c r="J15" s="44">
        <f t="shared" si="0"/>
        <v>0</v>
      </c>
      <c r="K15" s="43">
        <v>0</v>
      </c>
      <c r="L15" s="45"/>
      <c r="M15" s="47">
        <v>0</v>
      </c>
      <c r="N15" s="44">
        <f t="shared" si="2"/>
        <v>0</v>
      </c>
      <c r="O15" s="47">
        <v>0</v>
      </c>
      <c r="P15" s="48"/>
      <c r="Q15" s="45"/>
    </row>
    <row r="16" spans="2:17" s="3" customFormat="1" ht="15.75" customHeight="1" x14ac:dyDescent="0.25">
      <c r="B16" s="10">
        <f t="shared" si="1"/>
        <v>12</v>
      </c>
      <c r="C16" s="2" t="s">
        <v>0</v>
      </c>
      <c r="D16" s="41" t="s">
        <v>74</v>
      </c>
      <c r="E16" s="4" t="s">
        <v>31</v>
      </c>
      <c r="F16" s="19" t="s">
        <v>48</v>
      </c>
      <c r="G16" s="19" t="s">
        <v>10</v>
      </c>
      <c r="H16" s="19" t="s">
        <v>5</v>
      </c>
      <c r="I16" s="43">
        <v>0</v>
      </c>
      <c r="J16" s="44">
        <f t="shared" si="0"/>
        <v>0</v>
      </c>
      <c r="K16" s="43">
        <v>0</v>
      </c>
      <c r="L16" s="45"/>
      <c r="M16" s="69" t="s">
        <v>175</v>
      </c>
      <c r="N16" s="70"/>
      <c r="O16" s="70"/>
      <c r="P16" s="71"/>
      <c r="Q16" s="45"/>
    </row>
    <row r="17" spans="2:17" s="3" customFormat="1" ht="12.75" x14ac:dyDescent="0.25">
      <c r="B17" s="10">
        <f t="shared" si="1"/>
        <v>13</v>
      </c>
      <c r="C17" s="2" t="s">
        <v>0</v>
      </c>
      <c r="D17" s="41" t="s">
        <v>75</v>
      </c>
      <c r="E17" s="4" t="s">
        <v>31</v>
      </c>
      <c r="F17" s="19" t="s">
        <v>48</v>
      </c>
      <c r="G17" s="19" t="s">
        <v>19</v>
      </c>
      <c r="H17" s="19" t="s">
        <v>5</v>
      </c>
      <c r="I17" s="43">
        <v>0</v>
      </c>
      <c r="J17" s="44">
        <f t="shared" si="0"/>
        <v>0</v>
      </c>
      <c r="K17" s="43">
        <v>0</v>
      </c>
      <c r="L17" s="45"/>
      <c r="M17" s="72"/>
      <c r="N17" s="73"/>
      <c r="O17" s="73"/>
      <c r="P17" s="74"/>
      <c r="Q17" s="45"/>
    </row>
    <row r="18" spans="2:17" s="3" customFormat="1" ht="12.75" x14ac:dyDescent="0.25">
      <c r="B18" s="10">
        <f t="shared" si="1"/>
        <v>14</v>
      </c>
      <c r="C18" s="2" t="s">
        <v>0</v>
      </c>
      <c r="D18" s="41" t="s">
        <v>76</v>
      </c>
      <c r="E18" s="4" t="s">
        <v>31</v>
      </c>
      <c r="F18" s="19" t="s">
        <v>48</v>
      </c>
      <c r="G18" s="19" t="s">
        <v>10</v>
      </c>
      <c r="H18" s="19" t="s">
        <v>5</v>
      </c>
      <c r="I18" s="43">
        <v>0</v>
      </c>
      <c r="J18" s="44">
        <f t="shared" si="0"/>
        <v>0</v>
      </c>
      <c r="K18" s="43">
        <v>0</v>
      </c>
      <c r="L18" s="45"/>
      <c r="M18" s="72"/>
      <c r="N18" s="73"/>
      <c r="O18" s="73"/>
      <c r="P18" s="74"/>
      <c r="Q18" s="45"/>
    </row>
    <row r="19" spans="2:17" s="3" customFormat="1" ht="12.75" x14ac:dyDescent="0.25">
      <c r="B19" s="10">
        <f t="shared" si="1"/>
        <v>15</v>
      </c>
      <c r="C19" s="2" t="s">
        <v>0</v>
      </c>
      <c r="D19" s="41" t="s">
        <v>77</v>
      </c>
      <c r="E19" s="4" t="s">
        <v>31</v>
      </c>
      <c r="F19" s="19" t="s">
        <v>48</v>
      </c>
      <c r="G19" s="19" t="s">
        <v>19</v>
      </c>
      <c r="H19" s="19" t="s">
        <v>5</v>
      </c>
      <c r="I19" s="43">
        <v>0</v>
      </c>
      <c r="J19" s="44">
        <f t="shared" si="0"/>
        <v>0</v>
      </c>
      <c r="K19" s="43">
        <v>0</v>
      </c>
      <c r="L19" s="45"/>
      <c r="M19" s="72"/>
      <c r="N19" s="73"/>
      <c r="O19" s="73"/>
      <c r="P19" s="74"/>
      <c r="Q19" s="45"/>
    </row>
    <row r="20" spans="2:17" s="3" customFormat="1" ht="12.75" x14ac:dyDescent="0.25">
      <c r="B20" s="10">
        <f t="shared" si="1"/>
        <v>16</v>
      </c>
      <c r="C20" s="2" t="s">
        <v>12</v>
      </c>
      <c r="D20" s="41" t="s">
        <v>78</v>
      </c>
      <c r="E20" s="4" t="s">
        <v>31</v>
      </c>
      <c r="F20" s="19" t="s">
        <v>48</v>
      </c>
      <c r="G20" s="19" t="s">
        <v>22</v>
      </c>
      <c r="H20" s="19" t="s">
        <v>7</v>
      </c>
      <c r="I20" s="43">
        <v>0</v>
      </c>
      <c r="J20" s="44">
        <f t="shared" si="0"/>
        <v>0</v>
      </c>
      <c r="K20" s="43">
        <v>0</v>
      </c>
      <c r="L20" s="45"/>
      <c r="M20" s="72"/>
      <c r="N20" s="73"/>
      <c r="O20" s="73"/>
      <c r="P20" s="74"/>
      <c r="Q20" s="45"/>
    </row>
    <row r="21" spans="2:17" s="3" customFormat="1" ht="12.75" x14ac:dyDescent="0.25">
      <c r="B21" s="10">
        <f t="shared" si="1"/>
        <v>17</v>
      </c>
      <c r="C21" s="2" t="s">
        <v>12</v>
      </c>
      <c r="D21" s="41" t="s">
        <v>79</v>
      </c>
      <c r="E21" s="4" t="s">
        <v>31</v>
      </c>
      <c r="F21" s="19" t="s">
        <v>48</v>
      </c>
      <c r="G21" s="19" t="s">
        <v>41</v>
      </c>
      <c r="H21" s="19" t="s">
        <v>15</v>
      </c>
      <c r="I21" s="43">
        <v>0</v>
      </c>
      <c r="J21" s="44">
        <f t="shared" si="0"/>
        <v>0</v>
      </c>
      <c r="K21" s="43">
        <v>0</v>
      </c>
      <c r="L21" s="45"/>
      <c r="M21" s="72"/>
      <c r="N21" s="73"/>
      <c r="O21" s="73"/>
      <c r="P21" s="74"/>
      <c r="Q21" s="45"/>
    </row>
    <row r="22" spans="2:17" s="3" customFormat="1" ht="12.75" x14ac:dyDescent="0.25">
      <c r="B22" s="10">
        <f t="shared" si="1"/>
        <v>18</v>
      </c>
      <c r="C22" s="2" t="s">
        <v>12</v>
      </c>
      <c r="D22" s="41" t="s">
        <v>80</v>
      </c>
      <c r="E22" s="4" t="s">
        <v>31</v>
      </c>
      <c r="F22" s="19" t="s">
        <v>48</v>
      </c>
      <c r="G22" s="19" t="s">
        <v>17</v>
      </c>
      <c r="H22" s="19" t="s">
        <v>7</v>
      </c>
      <c r="I22" s="43">
        <v>0</v>
      </c>
      <c r="J22" s="44">
        <f t="shared" si="0"/>
        <v>0</v>
      </c>
      <c r="K22" s="43">
        <v>0</v>
      </c>
      <c r="L22" s="45"/>
      <c r="M22" s="72"/>
      <c r="N22" s="73"/>
      <c r="O22" s="73"/>
      <c r="P22" s="74"/>
      <c r="Q22" s="45"/>
    </row>
    <row r="23" spans="2:17" s="3" customFormat="1" ht="12.75" x14ac:dyDescent="0.25">
      <c r="B23" s="10">
        <f t="shared" si="1"/>
        <v>19</v>
      </c>
      <c r="C23" s="2" t="s">
        <v>12</v>
      </c>
      <c r="D23" s="41" t="s">
        <v>81</v>
      </c>
      <c r="E23" s="4" t="s">
        <v>31</v>
      </c>
      <c r="F23" s="19" t="s">
        <v>48</v>
      </c>
      <c r="G23" s="19" t="s">
        <v>19</v>
      </c>
      <c r="H23" s="19" t="s">
        <v>15</v>
      </c>
      <c r="I23" s="43">
        <v>0</v>
      </c>
      <c r="J23" s="44">
        <f t="shared" si="0"/>
        <v>0</v>
      </c>
      <c r="K23" s="43">
        <v>0</v>
      </c>
      <c r="L23" s="45"/>
      <c r="M23" s="75"/>
      <c r="N23" s="76"/>
      <c r="O23" s="76"/>
      <c r="P23" s="77"/>
      <c r="Q23" s="45"/>
    </row>
    <row r="24" spans="2:17" s="3" customFormat="1" ht="12.75" x14ac:dyDescent="0.25">
      <c r="B24" s="10">
        <f t="shared" si="1"/>
        <v>20</v>
      </c>
      <c r="C24" s="2" t="s">
        <v>0</v>
      </c>
      <c r="D24" s="9" t="s">
        <v>82</v>
      </c>
      <c r="E24" s="4" t="s">
        <v>31</v>
      </c>
      <c r="F24" s="19" t="s">
        <v>48</v>
      </c>
      <c r="G24" s="19" t="s">
        <v>10</v>
      </c>
      <c r="H24" s="19" t="s">
        <v>5</v>
      </c>
      <c r="I24" s="43">
        <v>0</v>
      </c>
      <c r="J24" s="44">
        <f t="shared" si="0"/>
        <v>0</v>
      </c>
      <c r="K24" s="43">
        <v>0</v>
      </c>
      <c r="L24" s="45"/>
      <c r="M24" s="47">
        <v>0</v>
      </c>
      <c r="N24" s="44">
        <f t="shared" si="2"/>
        <v>0</v>
      </c>
      <c r="O24" s="47">
        <v>0</v>
      </c>
      <c r="P24" s="48"/>
      <c r="Q24" s="45"/>
    </row>
    <row r="25" spans="2:17" s="3" customFormat="1" ht="12.75" x14ac:dyDescent="0.25">
      <c r="B25" s="10">
        <f t="shared" si="1"/>
        <v>21</v>
      </c>
      <c r="C25" s="2" t="s">
        <v>0</v>
      </c>
      <c r="D25" s="9" t="s">
        <v>83</v>
      </c>
      <c r="E25" s="4" t="s">
        <v>31</v>
      </c>
      <c r="F25" s="19" t="s">
        <v>48</v>
      </c>
      <c r="G25" s="19" t="s">
        <v>19</v>
      </c>
      <c r="H25" s="19" t="s">
        <v>5</v>
      </c>
      <c r="I25" s="43">
        <v>0</v>
      </c>
      <c r="J25" s="44">
        <f t="shared" si="0"/>
        <v>0</v>
      </c>
      <c r="K25" s="43">
        <v>0</v>
      </c>
      <c r="L25" s="45"/>
      <c r="M25" s="47">
        <v>0</v>
      </c>
      <c r="N25" s="44">
        <f t="shared" si="2"/>
        <v>0</v>
      </c>
      <c r="O25" s="47">
        <v>0</v>
      </c>
      <c r="P25" s="48"/>
      <c r="Q25" s="45"/>
    </row>
    <row r="26" spans="2:17" s="3" customFormat="1" ht="12.75" x14ac:dyDescent="0.25">
      <c r="B26" s="10">
        <f t="shared" si="1"/>
        <v>22</v>
      </c>
      <c r="C26" s="2" t="s">
        <v>0</v>
      </c>
      <c r="D26" s="9" t="s">
        <v>84</v>
      </c>
      <c r="E26" s="4" t="s">
        <v>31</v>
      </c>
      <c r="F26" s="19" t="s">
        <v>48</v>
      </c>
      <c r="G26" s="19" t="s">
        <v>10</v>
      </c>
      <c r="H26" s="19" t="s">
        <v>5</v>
      </c>
      <c r="I26" s="43">
        <v>0</v>
      </c>
      <c r="J26" s="44">
        <f t="shared" si="0"/>
        <v>0</v>
      </c>
      <c r="K26" s="43">
        <v>0</v>
      </c>
      <c r="L26" s="45"/>
      <c r="M26" s="47">
        <v>0</v>
      </c>
      <c r="N26" s="44">
        <f t="shared" si="2"/>
        <v>0</v>
      </c>
      <c r="O26" s="47">
        <v>0</v>
      </c>
      <c r="P26" s="48"/>
      <c r="Q26" s="45"/>
    </row>
    <row r="27" spans="2:17" s="3" customFormat="1" ht="12.75" x14ac:dyDescent="0.25">
      <c r="B27" s="10">
        <f t="shared" si="1"/>
        <v>23</v>
      </c>
      <c r="C27" s="2" t="s">
        <v>0</v>
      </c>
      <c r="D27" s="9" t="s">
        <v>85</v>
      </c>
      <c r="E27" s="4" t="s">
        <v>31</v>
      </c>
      <c r="F27" s="19" t="s">
        <v>48</v>
      </c>
      <c r="G27" s="19" t="s">
        <v>19</v>
      </c>
      <c r="H27" s="19" t="s">
        <v>5</v>
      </c>
      <c r="I27" s="43">
        <v>0</v>
      </c>
      <c r="J27" s="44">
        <f t="shared" si="0"/>
        <v>0</v>
      </c>
      <c r="K27" s="43">
        <v>0</v>
      </c>
      <c r="L27" s="45"/>
      <c r="M27" s="47">
        <v>0</v>
      </c>
      <c r="N27" s="44">
        <f t="shared" si="2"/>
        <v>0</v>
      </c>
      <c r="O27" s="47">
        <v>0</v>
      </c>
      <c r="P27" s="48"/>
      <c r="Q27" s="45"/>
    </row>
    <row r="28" spans="2:17" s="3" customFormat="1" ht="25.5" x14ac:dyDescent="0.25">
      <c r="B28" s="10">
        <f t="shared" si="1"/>
        <v>24</v>
      </c>
      <c r="C28" s="1" t="s">
        <v>43</v>
      </c>
      <c r="D28" s="9" t="s">
        <v>86</v>
      </c>
      <c r="E28" s="4" t="s">
        <v>29</v>
      </c>
      <c r="F28" s="19" t="s">
        <v>48</v>
      </c>
      <c r="G28" s="19" t="s">
        <v>17</v>
      </c>
      <c r="H28" s="19" t="s">
        <v>7</v>
      </c>
      <c r="I28" s="43">
        <v>0</v>
      </c>
      <c r="J28" s="44">
        <f t="shared" si="0"/>
        <v>0</v>
      </c>
      <c r="K28" s="43">
        <v>0</v>
      </c>
      <c r="L28" s="45"/>
      <c r="M28" s="47">
        <v>0</v>
      </c>
      <c r="N28" s="44">
        <f t="shared" si="2"/>
        <v>0</v>
      </c>
      <c r="O28" s="47">
        <v>0</v>
      </c>
      <c r="P28" s="48"/>
      <c r="Q28" s="45"/>
    </row>
    <row r="29" spans="2:17" s="3" customFormat="1" ht="26.25" thickBot="1" x14ac:dyDescent="0.3">
      <c r="B29" s="10">
        <f t="shared" si="1"/>
        <v>25</v>
      </c>
      <c r="C29" s="1" t="s">
        <v>43</v>
      </c>
      <c r="D29" s="9" t="s">
        <v>87</v>
      </c>
      <c r="E29" s="4" t="s">
        <v>30</v>
      </c>
      <c r="F29" s="26" t="s">
        <v>48</v>
      </c>
      <c r="G29" s="26" t="s">
        <v>19</v>
      </c>
      <c r="H29" s="26" t="s">
        <v>15</v>
      </c>
      <c r="I29" s="46">
        <v>0</v>
      </c>
      <c r="J29" s="44">
        <f t="shared" si="0"/>
        <v>0</v>
      </c>
      <c r="K29" s="43">
        <v>0</v>
      </c>
      <c r="L29" s="45"/>
      <c r="M29" s="47">
        <v>0</v>
      </c>
      <c r="N29" s="44">
        <f t="shared" si="2"/>
        <v>0</v>
      </c>
      <c r="O29" s="47">
        <v>0</v>
      </c>
      <c r="P29" s="48"/>
      <c r="Q29" s="45"/>
    </row>
    <row r="30" spans="2:17" ht="46.5" customHeight="1" thickBot="1" x14ac:dyDescent="0.3">
      <c r="F30" s="54" t="s">
        <v>179</v>
      </c>
      <c r="G30" s="55"/>
      <c r="H30" s="58">
        <f>SUM(J5:J29)</f>
        <v>0</v>
      </c>
      <c r="I30" s="59"/>
      <c r="J30" s="27"/>
      <c r="L30" s="31" t="s">
        <v>177</v>
      </c>
      <c r="M30" s="42">
        <f>SUM(N9:N29)</f>
        <v>0</v>
      </c>
      <c r="N30" s="28"/>
    </row>
    <row r="32" spans="2:17" x14ac:dyDescent="0.25">
      <c r="J32" s="32"/>
    </row>
  </sheetData>
  <sheetProtection algorithmName="SHA-512" hashValue="1qm5MvnkANCpr9Gq/3kjS+Kc1ni2H3z7BShD5ELhEHsP4OOegYrT7gWCVez11DsI580ub4dNYS3dMW2Zdtk5Cg==" saltValue="Opem8cKvyqnpbJE+b0NOUw==" spinCount="100000" sheet="1" objects="1" scenarios="1"/>
  <mergeCells count="6">
    <mergeCell ref="F30:G30"/>
    <mergeCell ref="I3:K3"/>
    <mergeCell ref="M3:O3"/>
    <mergeCell ref="H30:I30"/>
    <mergeCell ref="M5:P8"/>
    <mergeCell ref="M16:P23"/>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E622D51-7F30-40F4-A1C6-403101B77F0D}">
  <dimension ref="B3:Q51"/>
  <sheetViews>
    <sheetView tabSelected="1" topLeftCell="E29" workbookViewId="0">
      <selection activeCell="M17" sqref="M17"/>
    </sheetView>
  </sheetViews>
  <sheetFormatPr defaultRowHeight="15" x14ac:dyDescent="0.25"/>
  <cols>
    <col min="1" max="1" width="1.5703125" customWidth="1"/>
    <col min="2" max="2" width="6" style="18" bestFit="1" customWidth="1"/>
    <col min="3" max="3" width="14.42578125" bestFit="1" customWidth="1"/>
    <col min="4" max="4" width="81.140625" customWidth="1"/>
    <col min="5" max="5" width="12.140625" customWidth="1"/>
    <col min="6" max="6" width="6.7109375" customWidth="1"/>
    <col min="7" max="7" width="12.42578125" style="20" customWidth="1"/>
    <col min="8" max="8" width="11.5703125" style="20" customWidth="1"/>
    <col min="9" max="9" width="15.42578125" customWidth="1"/>
    <col min="10" max="10" width="15.42578125" hidden="1" customWidth="1"/>
    <col min="11" max="11" width="15.140625" customWidth="1"/>
    <col min="12" max="12" width="26.5703125" customWidth="1"/>
    <col min="13" max="13" width="22.42578125" customWidth="1"/>
    <col min="14" max="14" width="15.28515625" hidden="1" customWidth="1"/>
    <col min="15" max="15" width="14.42578125" customWidth="1"/>
    <col min="16" max="16" width="26.42578125" customWidth="1"/>
    <col min="17" max="17" width="50.85546875" customWidth="1"/>
  </cols>
  <sheetData>
    <row r="3" spans="2:17" ht="31.5" customHeight="1" x14ac:dyDescent="0.25">
      <c r="I3" s="56" t="s">
        <v>178</v>
      </c>
      <c r="J3" s="56"/>
      <c r="K3" s="56"/>
      <c r="M3" s="57" t="s">
        <v>51</v>
      </c>
      <c r="N3" s="57"/>
      <c r="O3" s="57"/>
    </row>
    <row r="4" spans="2:17" s="14" customFormat="1" ht="52.5" customHeight="1" x14ac:dyDescent="0.25">
      <c r="B4" s="15" t="s">
        <v>27</v>
      </c>
      <c r="C4" s="11" t="s">
        <v>2</v>
      </c>
      <c r="D4" s="13" t="s">
        <v>39</v>
      </c>
      <c r="E4" s="12" t="s">
        <v>35</v>
      </c>
      <c r="F4" s="12" t="s">
        <v>47</v>
      </c>
      <c r="G4" s="12" t="s">
        <v>37</v>
      </c>
      <c r="H4" s="12" t="s">
        <v>36</v>
      </c>
      <c r="I4" s="23" t="s">
        <v>44</v>
      </c>
      <c r="J4" s="23" t="s">
        <v>52</v>
      </c>
      <c r="K4" s="23" t="s">
        <v>45</v>
      </c>
      <c r="L4" s="23" t="s">
        <v>46</v>
      </c>
      <c r="M4" s="23" t="s">
        <v>44</v>
      </c>
      <c r="N4" s="23" t="s">
        <v>53</v>
      </c>
      <c r="O4" s="23" t="s">
        <v>45</v>
      </c>
      <c r="P4" s="23" t="s">
        <v>46</v>
      </c>
      <c r="Q4" s="23" t="s">
        <v>176</v>
      </c>
    </row>
    <row r="5" spans="2:17" s="3" customFormat="1" ht="12.75" customHeight="1" x14ac:dyDescent="0.25">
      <c r="B5" s="10">
        <v>26</v>
      </c>
      <c r="C5" s="1" t="s">
        <v>12</v>
      </c>
      <c r="D5" s="8" t="s">
        <v>90</v>
      </c>
      <c r="E5" s="4" t="s">
        <v>31</v>
      </c>
      <c r="F5" s="19" t="s">
        <v>48</v>
      </c>
      <c r="G5" s="19" t="s">
        <v>7</v>
      </c>
      <c r="H5" s="19" t="s">
        <v>4</v>
      </c>
      <c r="I5" s="49">
        <v>80</v>
      </c>
      <c r="J5" s="44">
        <f t="shared" ref="J5:J47" si="0">SUM(G5*I5)</f>
        <v>2000</v>
      </c>
      <c r="K5" s="49">
        <v>84</v>
      </c>
      <c r="L5" s="45" t="s">
        <v>209</v>
      </c>
      <c r="M5" s="47">
        <v>0</v>
      </c>
      <c r="N5" s="44">
        <f t="shared" ref="N5:N8" si="1">SUM(G5*M5)</f>
        <v>0</v>
      </c>
      <c r="O5" s="47">
        <v>0</v>
      </c>
      <c r="P5" s="48"/>
      <c r="Q5" s="45" t="s">
        <v>182</v>
      </c>
    </row>
    <row r="6" spans="2:17" s="3" customFormat="1" ht="12.75" customHeight="1" x14ac:dyDescent="0.25">
      <c r="B6" s="10">
        <f t="shared" ref="B6:B47" si="2">SUM(B5+1)</f>
        <v>27</v>
      </c>
      <c r="C6" s="1" t="s">
        <v>12</v>
      </c>
      <c r="D6" s="8" t="s">
        <v>91</v>
      </c>
      <c r="E6" s="4" t="s">
        <v>31</v>
      </c>
      <c r="F6" s="19" t="s">
        <v>48</v>
      </c>
      <c r="G6" s="19" t="s">
        <v>8</v>
      </c>
      <c r="H6" s="19" t="s">
        <v>4</v>
      </c>
      <c r="I6" s="49">
        <v>38</v>
      </c>
      <c r="J6" s="44">
        <f t="shared" si="0"/>
        <v>1140</v>
      </c>
      <c r="K6" s="49">
        <v>40</v>
      </c>
      <c r="L6" s="45" t="s">
        <v>210</v>
      </c>
      <c r="M6" s="47">
        <v>0</v>
      </c>
      <c r="N6" s="44">
        <f t="shared" si="1"/>
        <v>0</v>
      </c>
      <c r="O6" s="47">
        <v>0</v>
      </c>
      <c r="P6" s="48"/>
      <c r="Q6" s="45" t="s">
        <v>183</v>
      </c>
    </row>
    <row r="7" spans="2:17" s="3" customFormat="1" ht="12.75" customHeight="1" x14ac:dyDescent="0.25">
      <c r="B7" s="10">
        <f t="shared" si="2"/>
        <v>28</v>
      </c>
      <c r="C7" s="1" t="s">
        <v>12</v>
      </c>
      <c r="D7" s="8" t="s">
        <v>92</v>
      </c>
      <c r="E7" s="4" t="s">
        <v>31</v>
      </c>
      <c r="F7" s="19" t="s">
        <v>48</v>
      </c>
      <c r="G7" s="19" t="s">
        <v>15</v>
      </c>
      <c r="H7" s="19" t="s">
        <v>4</v>
      </c>
      <c r="I7" s="49">
        <v>130</v>
      </c>
      <c r="J7" s="44">
        <f t="shared" si="0"/>
        <v>13000</v>
      </c>
      <c r="K7" s="49">
        <v>135</v>
      </c>
      <c r="L7" s="45" t="s">
        <v>211</v>
      </c>
      <c r="M7" s="47">
        <v>0</v>
      </c>
      <c r="N7" s="44">
        <f t="shared" si="1"/>
        <v>0</v>
      </c>
      <c r="O7" s="47">
        <v>0</v>
      </c>
      <c r="P7" s="48"/>
      <c r="Q7" s="45"/>
    </row>
    <row r="8" spans="2:17" s="3" customFormat="1" ht="12.75" customHeight="1" x14ac:dyDescent="0.25">
      <c r="B8" s="10">
        <f t="shared" si="2"/>
        <v>29</v>
      </c>
      <c r="C8" s="1" t="s">
        <v>12</v>
      </c>
      <c r="D8" s="8" t="s">
        <v>93</v>
      </c>
      <c r="E8" s="4" t="s">
        <v>31</v>
      </c>
      <c r="F8" s="19" t="s">
        <v>48</v>
      </c>
      <c r="G8" s="19" t="s">
        <v>15</v>
      </c>
      <c r="H8" s="19" t="s">
        <v>4</v>
      </c>
      <c r="I8" s="49">
        <v>98</v>
      </c>
      <c r="J8" s="44">
        <f t="shared" si="0"/>
        <v>9800</v>
      </c>
      <c r="K8" s="49">
        <v>103</v>
      </c>
      <c r="L8" s="45" t="s">
        <v>212</v>
      </c>
      <c r="M8" s="47">
        <v>0</v>
      </c>
      <c r="N8" s="44">
        <f t="shared" si="1"/>
        <v>0</v>
      </c>
      <c r="O8" s="47">
        <v>0</v>
      </c>
      <c r="P8" s="48"/>
      <c r="Q8" s="45"/>
    </row>
    <row r="9" spans="2:17" s="3" customFormat="1" ht="25.5" x14ac:dyDescent="0.25">
      <c r="B9" s="10">
        <f t="shared" si="2"/>
        <v>30</v>
      </c>
      <c r="C9" s="1" t="s">
        <v>163</v>
      </c>
      <c r="D9" s="8" t="s">
        <v>94</v>
      </c>
      <c r="E9" s="4" t="s">
        <v>31</v>
      </c>
      <c r="F9" s="19" t="s">
        <v>48</v>
      </c>
      <c r="G9" s="19" t="s">
        <v>18</v>
      </c>
      <c r="H9" s="19" t="s">
        <v>7</v>
      </c>
      <c r="I9" s="49">
        <v>40</v>
      </c>
      <c r="J9" s="44">
        <f t="shared" si="0"/>
        <v>10000</v>
      </c>
      <c r="K9" s="49">
        <v>40</v>
      </c>
      <c r="L9" s="45" t="s">
        <v>213</v>
      </c>
      <c r="M9" s="47">
        <v>0</v>
      </c>
      <c r="N9" s="44">
        <f t="shared" ref="N9:N47" si="3">SUM(G9*M9)</f>
        <v>0</v>
      </c>
      <c r="O9" s="47">
        <v>0</v>
      </c>
      <c r="P9" s="48"/>
      <c r="Q9" s="45" t="s">
        <v>184</v>
      </c>
    </row>
    <row r="10" spans="2:17" s="3" customFormat="1" ht="12.75" customHeight="1" x14ac:dyDescent="0.25">
      <c r="B10" s="10">
        <f t="shared" si="2"/>
        <v>31</v>
      </c>
      <c r="C10" s="1" t="s">
        <v>12</v>
      </c>
      <c r="D10" s="8" t="s">
        <v>95</v>
      </c>
      <c r="E10" s="4" t="s">
        <v>31</v>
      </c>
      <c r="F10" s="19" t="s">
        <v>48</v>
      </c>
      <c r="G10" s="19" t="s">
        <v>17</v>
      </c>
      <c r="H10" s="19" t="s">
        <v>6</v>
      </c>
      <c r="I10" s="49">
        <v>71</v>
      </c>
      <c r="J10" s="44">
        <f t="shared" si="0"/>
        <v>14200</v>
      </c>
      <c r="K10" s="43" t="s">
        <v>214</v>
      </c>
      <c r="L10" s="45" t="s">
        <v>215</v>
      </c>
      <c r="M10" s="51">
        <v>41</v>
      </c>
      <c r="N10" s="44">
        <f t="shared" si="3"/>
        <v>8200</v>
      </c>
      <c r="O10" s="51">
        <v>46</v>
      </c>
      <c r="P10" s="48" t="s">
        <v>258</v>
      </c>
      <c r="Q10" s="45"/>
    </row>
    <row r="11" spans="2:17" s="3" customFormat="1" ht="12.75" customHeight="1" x14ac:dyDescent="0.25">
      <c r="B11" s="10">
        <f t="shared" si="2"/>
        <v>32</v>
      </c>
      <c r="C11" s="1" t="s">
        <v>0</v>
      </c>
      <c r="D11" s="1" t="s">
        <v>96</v>
      </c>
      <c r="E11" s="4" t="s">
        <v>31</v>
      </c>
      <c r="F11" s="19" t="s">
        <v>48</v>
      </c>
      <c r="G11" s="19" t="s">
        <v>10</v>
      </c>
      <c r="H11" s="19" t="s">
        <v>1</v>
      </c>
      <c r="I11" s="49">
        <v>225</v>
      </c>
      <c r="J11" s="44">
        <f t="shared" si="0"/>
        <v>11250</v>
      </c>
      <c r="K11" s="49">
        <v>225</v>
      </c>
      <c r="L11" s="45" t="s">
        <v>216</v>
      </c>
      <c r="M11" s="47">
        <v>0</v>
      </c>
      <c r="N11" s="44">
        <f t="shared" si="3"/>
        <v>0</v>
      </c>
      <c r="O11" s="47">
        <v>0</v>
      </c>
      <c r="P11" s="48"/>
      <c r="Q11" s="45"/>
    </row>
    <row r="12" spans="2:17" s="3" customFormat="1" ht="12.75" customHeight="1" x14ac:dyDescent="0.25">
      <c r="B12" s="10">
        <f t="shared" si="2"/>
        <v>33</v>
      </c>
      <c r="C12" s="1" t="s">
        <v>12</v>
      </c>
      <c r="D12" s="8" t="s">
        <v>97</v>
      </c>
      <c r="E12" s="4" t="s">
        <v>31</v>
      </c>
      <c r="F12" s="19" t="s">
        <v>48</v>
      </c>
      <c r="G12" s="19" t="s">
        <v>15</v>
      </c>
      <c r="H12" s="19" t="s">
        <v>10</v>
      </c>
      <c r="I12" s="49">
        <v>78</v>
      </c>
      <c r="J12" s="44">
        <f t="shared" si="0"/>
        <v>7800</v>
      </c>
      <c r="K12" s="49"/>
      <c r="L12" s="45" t="s">
        <v>217</v>
      </c>
      <c r="M12" s="51">
        <v>60</v>
      </c>
      <c r="N12" s="44">
        <f t="shared" si="3"/>
        <v>6000</v>
      </c>
      <c r="O12" s="47" t="s">
        <v>259</v>
      </c>
      <c r="P12" s="48" t="s">
        <v>260</v>
      </c>
      <c r="Q12" s="45" t="s">
        <v>185</v>
      </c>
    </row>
    <row r="13" spans="2:17" s="3" customFormat="1" ht="12.75" customHeight="1" x14ac:dyDescent="0.25">
      <c r="B13" s="10">
        <f t="shared" si="2"/>
        <v>34</v>
      </c>
      <c r="C13" s="1" t="s">
        <v>12</v>
      </c>
      <c r="D13" s="8" t="s">
        <v>98</v>
      </c>
      <c r="E13" s="4" t="s">
        <v>31</v>
      </c>
      <c r="F13" s="19" t="s">
        <v>48</v>
      </c>
      <c r="G13" s="19" t="s">
        <v>17</v>
      </c>
      <c r="H13" s="19" t="s">
        <v>10</v>
      </c>
      <c r="I13" s="49">
        <v>69</v>
      </c>
      <c r="J13" s="44">
        <f t="shared" si="0"/>
        <v>13800</v>
      </c>
      <c r="K13" s="49"/>
      <c r="L13" s="45" t="s">
        <v>218</v>
      </c>
      <c r="M13" s="51">
        <v>40</v>
      </c>
      <c r="N13" s="44">
        <f t="shared" si="3"/>
        <v>8000</v>
      </c>
      <c r="O13" s="51">
        <v>44</v>
      </c>
      <c r="P13" s="48" t="s">
        <v>261</v>
      </c>
      <c r="Q13" s="45" t="s">
        <v>185</v>
      </c>
    </row>
    <row r="14" spans="2:17" s="3" customFormat="1" ht="25.5" x14ac:dyDescent="0.25">
      <c r="B14" s="10">
        <f t="shared" si="2"/>
        <v>35</v>
      </c>
      <c r="C14" s="1" t="s">
        <v>43</v>
      </c>
      <c r="D14" s="8" t="s">
        <v>99</v>
      </c>
      <c r="E14" s="4" t="s">
        <v>31</v>
      </c>
      <c r="F14" s="19" t="s">
        <v>48</v>
      </c>
      <c r="G14" s="19" t="s">
        <v>17</v>
      </c>
      <c r="H14" s="19" t="s">
        <v>6</v>
      </c>
      <c r="I14" s="49">
        <v>89</v>
      </c>
      <c r="J14" s="44">
        <f t="shared" si="0"/>
        <v>17800</v>
      </c>
      <c r="K14" s="49">
        <v>89</v>
      </c>
      <c r="L14" s="45" t="s">
        <v>219</v>
      </c>
      <c r="M14" s="47">
        <v>0</v>
      </c>
      <c r="N14" s="44">
        <f t="shared" si="3"/>
        <v>0</v>
      </c>
      <c r="O14" s="47">
        <v>0</v>
      </c>
      <c r="P14" s="48"/>
      <c r="Q14" s="45"/>
    </row>
    <row r="15" spans="2:17" s="3" customFormat="1" ht="25.5" x14ac:dyDescent="0.25">
      <c r="B15" s="10">
        <f t="shared" si="2"/>
        <v>36</v>
      </c>
      <c r="C15" s="1" t="s">
        <v>43</v>
      </c>
      <c r="D15" s="8" t="s">
        <v>100</v>
      </c>
      <c r="E15" s="4" t="s">
        <v>31</v>
      </c>
      <c r="F15" s="19" t="s">
        <v>48</v>
      </c>
      <c r="G15" s="19" t="s">
        <v>17</v>
      </c>
      <c r="H15" s="19" t="s">
        <v>6</v>
      </c>
      <c r="I15" s="49">
        <v>59</v>
      </c>
      <c r="J15" s="44">
        <f t="shared" si="0"/>
        <v>11800</v>
      </c>
      <c r="K15" s="49">
        <v>59</v>
      </c>
      <c r="L15" s="45" t="s">
        <v>220</v>
      </c>
      <c r="M15" s="47">
        <v>0</v>
      </c>
      <c r="N15" s="44">
        <f t="shared" si="3"/>
        <v>0</v>
      </c>
      <c r="O15" s="47">
        <v>0</v>
      </c>
      <c r="P15" s="48"/>
      <c r="Q15" s="45" t="s">
        <v>186</v>
      </c>
    </row>
    <row r="16" spans="2:17" s="3" customFormat="1" ht="25.5" x14ac:dyDescent="0.25">
      <c r="B16" s="10">
        <f t="shared" si="2"/>
        <v>37</v>
      </c>
      <c r="C16" s="1" t="s">
        <v>163</v>
      </c>
      <c r="D16" s="8" t="s">
        <v>101</v>
      </c>
      <c r="E16" s="4" t="s">
        <v>31</v>
      </c>
      <c r="F16" s="19" t="s">
        <v>48</v>
      </c>
      <c r="G16" s="19" t="s">
        <v>10</v>
      </c>
      <c r="H16" s="19" t="s">
        <v>38</v>
      </c>
      <c r="I16" s="49">
        <v>30</v>
      </c>
      <c r="J16" s="44">
        <f t="shared" si="0"/>
        <v>1500</v>
      </c>
      <c r="K16" s="49">
        <v>32</v>
      </c>
      <c r="L16" s="45" t="s">
        <v>221</v>
      </c>
      <c r="M16" s="47">
        <v>0</v>
      </c>
      <c r="N16" s="44">
        <f t="shared" si="3"/>
        <v>0</v>
      </c>
      <c r="O16" s="47">
        <v>0</v>
      </c>
      <c r="P16" s="48"/>
      <c r="Q16" s="45"/>
    </row>
    <row r="17" spans="2:17" s="3" customFormat="1" ht="25.5" x14ac:dyDescent="0.25">
      <c r="B17" s="10">
        <f t="shared" si="2"/>
        <v>38</v>
      </c>
      <c r="C17" s="1" t="s">
        <v>163</v>
      </c>
      <c r="D17" s="8" t="s">
        <v>102</v>
      </c>
      <c r="E17" s="4" t="s">
        <v>31</v>
      </c>
      <c r="F17" s="19" t="s">
        <v>48</v>
      </c>
      <c r="G17" s="19" t="s">
        <v>15</v>
      </c>
      <c r="H17" s="19" t="s">
        <v>4</v>
      </c>
      <c r="I17" s="49">
        <v>30</v>
      </c>
      <c r="J17" s="44">
        <f t="shared" si="0"/>
        <v>3000</v>
      </c>
      <c r="K17" s="49">
        <v>32</v>
      </c>
      <c r="L17" s="45" t="s">
        <v>222</v>
      </c>
      <c r="M17" s="47">
        <v>0</v>
      </c>
      <c r="N17" s="44">
        <f t="shared" si="3"/>
        <v>0</v>
      </c>
      <c r="O17" s="47">
        <v>0</v>
      </c>
      <c r="P17" s="48"/>
      <c r="Q17" s="45"/>
    </row>
    <row r="18" spans="2:17" s="3" customFormat="1" ht="25.5" x14ac:dyDescent="0.25">
      <c r="B18" s="10">
        <f t="shared" si="2"/>
        <v>39</v>
      </c>
      <c r="C18" s="1" t="s">
        <v>163</v>
      </c>
      <c r="D18" s="8" t="s">
        <v>103</v>
      </c>
      <c r="E18" s="4" t="s">
        <v>31</v>
      </c>
      <c r="F18" s="19" t="s">
        <v>48</v>
      </c>
      <c r="G18" s="19" t="s">
        <v>10</v>
      </c>
      <c r="H18" s="19" t="s">
        <v>38</v>
      </c>
      <c r="I18" s="49">
        <v>34</v>
      </c>
      <c r="J18" s="44">
        <f t="shared" si="0"/>
        <v>1700</v>
      </c>
      <c r="K18" s="49">
        <v>36</v>
      </c>
      <c r="L18" s="45" t="s">
        <v>223</v>
      </c>
      <c r="M18" s="47">
        <v>0</v>
      </c>
      <c r="N18" s="44">
        <f t="shared" si="3"/>
        <v>0</v>
      </c>
      <c r="O18" s="47">
        <v>0</v>
      </c>
      <c r="P18" s="48"/>
      <c r="Q18" s="45"/>
    </row>
    <row r="19" spans="2:17" s="3" customFormat="1" ht="25.5" x14ac:dyDescent="0.25">
      <c r="B19" s="10">
        <f t="shared" si="2"/>
        <v>40</v>
      </c>
      <c r="C19" s="1" t="s">
        <v>163</v>
      </c>
      <c r="D19" s="8" t="s">
        <v>104</v>
      </c>
      <c r="E19" s="4" t="s">
        <v>31</v>
      </c>
      <c r="F19" s="19" t="s">
        <v>48</v>
      </c>
      <c r="G19" s="19" t="s">
        <v>15</v>
      </c>
      <c r="H19" s="19" t="s">
        <v>4</v>
      </c>
      <c r="I19" s="49">
        <v>34</v>
      </c>
      <c r="J19" s="44">
        <f t="shared" si="0"/>
        <v>3400</v>
      </c>
      <c r="K19" s="49">
        <v>36</v>
      </c>
      <c r="L19" s="45" t="s">
        <v>224</v>
      </c>
      <c r="M19" s="47"/>
      <c r="N19" s="44">
        <f t="shared" si="3"/>
        <v>0</v>
      </c>
      <c r="O19" s="47">
        <v>0</v>
      </c>
      <c r="P19" s="48"/>
      <c r="Q19" s="45"/>
    </row>
    <row r="20" spans="2:17" s="3" customFormat="1" ht="25.5" x14ac:dyDescent="0.25">
      <c r="B20" s="10">
        <f t="shared" si="2"/>
        <v>41</v>
      </c>
      <c r="C20" s="1" t="s">
        <v>163</v>
      </c>
      <c r="D20" s="8" t="s">
        <v>105</v>
      </c>
      <c r="E20" s="4" t="s">
        <v>31</v>
      </c>
      <c r="F20" s="19" t="s">
        <v>48</v>
      </c>
      <c r="G20" s="19" t="s">
        <v>15</v>
      </c>
      <c r="H20" s="19" t="s">
        <v>38</v>
      </c>
      <c r="I20" s="49">
        <v>48</v>
      </c>
      <c r="J20" s="44">
        <f t="shared" si="0"/>
        <v>4800</v>
      </c>
      <c r="K20" s="43">
        <v>0</v>
      </c>
      <c r="L20" s="45" t="s">
        <v>225</v>
      </c>
      <c r="M20" s="47">
        <v>0</v>
      </c>
      <c r="N20" s="44">
        <f t="shared" si="3"/>
        <v>0</v>
      </c>
      <c r="O20" s="47">
        <v>0</v>
      </c>
      <c r="P20" s="48"/>
      <c r="Q20" s="45" t="s">
        <v>187</v>
      </c>
    </row>
    <row r="21" spans="2:17" s="3" customFormat="1" ht="25.5" x14ac:dyDescent="0.25">
      <c r="B21" s="10">
        <f t="shared" si="2"/>
        <v>42</v>
      </c>
      <c r="C21" s="1" t="s">
        <v>163</v>
      </c>
      <c r="D21" s="8" t="s">
        <v>106</v>
      </c>
      <c r="E21" s="4" t="s">
        <v>31</v>
      </c>
      <c r="F21" s="19" t="s">
        <v>48</v>
      </c>
      <c r="G21" s="19" t="s">
        <v>15</v>
      </c>
      <c r="H21" s="19" t="s">
        <v>38</v>
      </c>
      <c r="I21" s="49">
        <v>49</v>
      </c>
      <c r="J21" s="44">
        <f t="shared" si="0"/>
        <v>4900</v>
      </c>
      <c r="K21" s="43">
        <v>0</v>
      </c>
      <c r="L21" s="45" t="s">
        <v>226</v>
      </c>
      <c r="M21" s="47">
        <v>0</v>
      </c>
      <c r="N21" s="44">
        <f t="shared" si="3"/>
        <v>0</v>
      </c>
      <c r="O21" s="47">
        <v>0</v>
      </c>
      <c r="P21" s="48"/>
      <c r="Q21" s="45" t="s">
        <v>188</v>
      </c>
    </row>
    <row r="22" spans="2:17" s="3" customFormat="1" ht="25.5" x14ac:dyDescent="0.25">
      <c r="B22" s="10">
        <f t="shared" si="2"/>
        <v>43</v>
      </c>
      <c r="C22" s="1" t="s">
        <v>163</v>
      </c>
      <c r="D22" s="8" t="s">
        <v>107</v>
      </c>
      <c r="E22" s="4" t="s">
        <v>31</v>
      </c>
      <c r="F22" s="19" t="s">
        <v>48</v>
      </c>
      <c r="G22" s="19" t="s">
        <v>21</v>
      </c>
      <c r="H22" s="19" t="s">
        <v>4</v>
      </c>
      <c r="I22" s="49">
        <v>21</v>
      </c>
      <c r="J22" s="44">
        <f t="shared" si="0"/>
        <v>10500</v>
      </c>
      <c r="K22" s="43">
        <v>0</v>
      </c>
      <c r="L22" s="45" t="s">
        <v>227</v>
      </c>
      <c r="M22" s="47">
        <v>0</v>
      </c>
      <c r="N22" s="44">
        <f t="shared" si="3"/>
        <v>0</v>
      </c>
      <c r="O22" s="47">
        <v>0</v>
      </c>
      <c r="P22" s="48"/>
      <c r="Q22" s="45" t="s">
        <v>189</v>
      </c>
    </row>
    <row r="23" spans="2:17" s="3" customFormat="1" ht="25.5" x14ac:dyDescent="0.25">
      <c r="B23" s="10">
        <f t="shared" si="2"/>
        <v>44</v>
      </c>
      <c r="C23" s="1" t="s">
        <v>163</v>
      </c>
      <c r="D23" s="8" t="s">
        <v>108</v>
      </c>
      <c r="E23" s="4" t="s">
        <v>31</v>
      </c>
      <c r="F23" s="19" t="s">
        <v>48</v>
      </c>
      <c r="G23" s="19" t="s">
        <v>41</v>
      </c>
      <c r="H23" s="19" t="s">
        <v>10</v>
      </c>
      <c r="I23" s="49">
        <v>21</v>
      </c>
      <c r="J23" s="44">
        <f t="shared" si="0"/>
        <v>21000</v>
      </c>
      <c r="K23" s="43" t="s">
        <v>228</v>
      </c>
      <c r="L23" s="45" t="s">
        <v>229</v>
      </c>
      <c r="M23" s="47">
        <v>0</v>
      </c>
      <c r="N23" s="44">
        <f t="shared" si="3"/>
        <v>0</v>
      </c>
      <c r="O23" s="47">
        <v>0</v>
      </c>
      <c r="P23" s="48"/>
      <c r="Q23" s="45" t="s">
        <v>190</v>
      </c>
    </row>
    <row r="24" spans="2:17" s="3" customFormat="1" ht="25.5" x14ac:dyDescent="0.25">
      <c r="B24" s="16">
        <f t="shared" si="2"/>
        <v>45</v>
      </c>
      <c r="C24" s="1" t="s">
        <v>163</v>
      </c>
      <c r="D24" s="8" t="s">
        <v>109</v>
      </c>
      <c r="E24" s="4" t="s">
        <v>31</v>
      </c>
      <c r="F24" s="19" t="s">
        <v>48</v>
      </c>
      <c r="G24" s="19" t="s">
        <v>15</v>
      </c>
      <c r="H24" s="19" t="s">
        <v>4</v>
      </c>
      <c r="I24" s="49">
        <v>20</v>
      </c>
      <c r="J24" s="44">
        <f t="shared" si="0"/>
        <v>2000</v>
      </c>
      <c r="K24" s="43">
        <v>0</v>
      </c>
      <c r="L24" s="45" t="s">
        <v>230</v>
      </c>
      <c r="M24" s="47">
        <v>0</v>
      </c>
      <c r="N24" s="44">
        <f t="shared" si="3"/>
        <v>0</v>
      </c>
      <c r="O24" s="47">
        <v>0</v>
      </c>
      <c r="P24" s="48"/>
      <c r="Q24" s="45" t="s">
        <v>191</v>
      </c>
    </row>
    <row r="25" spans="2:17" s="3" customFormat="1" ht="25.5" x14ac:dyDescent="0.25">
      <c r="B25" s="16">
        <f t="shared" si="2"/>
        <v>46</v>
      </c>
      <c r="C25" s="1" t="s">
        <v>163</v>
      </c>
      <c r="D25" s="8" t="s">
        <v>110</v>
      </c>
      <c r="E25" s="4" t="s">
        <v>31</v>
      </c>
      <c r="F25" s="19" t="s">
        <v>48</v>
      </c>
      <c r="G25" s="19" t="s">
        <v>17</v>
      </c>
      <c r="H25" s="19" t="s">
        <v>6</v>
      </c>
      <c r="I25" s="49">
        <v>28</v>
      </c>
      <c r="J25" s="44">
        <f t="shared" si="0"/>
        <v>5600</v>
      </c>
      <c r="K25" s="43">
        <v>0</v>
      </c>
      <c r="L25" s="45" t="s">
        <v>231</v>
      </c>
      <c r="M25" s="47">
        <v>0</v>
      </c>
      <c r="N25" s="44">
        <f t="shared" si="3"/>
        <v>0</v>
      </c>
      <c r="O25" s="47">
        <v>0</v>
      </c>
      <c r="P25" s="48"/>
      <c r="Q25" s="45" t="s">
        <v>192</v>
      </c>
    </row>
    <row r="26" spans="2:17" s="3" customFormat="1" ht="12.75" x14ac:dyDescent="0.25">
      <c r="B26" s="16">
        <f t="shared" si="2"/>
        <v>47</v>
      </c>
      <c r="C26" s="1" t="s">
        <v>0</v>
      </c>
      <c r="D26" s="8" t="s">
        <v>164</v>
      </c>
      <c r="E26" s="4" t="s">
        <v>31</v>
      </c>
      <c r="F26" s="19" t="s">
        <v>48</v>
      </c>
      <c r="G26" s="19" t="s">
        <v>17</v>
      </c>
      <c r="H26" s="19" t="s">
        <v>1</v>
      </c>
      <c r="I26" s="49">
        <v>48.5</v>
      </c>
      <c r="J26" s="44">
        <f t="shared" si="0"/>
        <v>9700</v>
      </c>
      <c r="K26" s="43"/>
      <c r="L26" s="45" t="s">
        <v>232</v>
      </c>
      <c r="M26" s="47"/>
      <c r="N26" s="44"/>
      <c r="O26" s="47"/>
      <c r="P26" s="48"/>
      <c r="Q26" s="45" t="s">
        <v>193</v>
      </c>
    </row>
    <row r="27" spans="2:17" s="3" customFormat="1" ht="12.75" x14ac:dyDescent="0.25">
      <c r="B27" s="16">
        <f t="shared" si="2"/>
        <v>48</v>
      </c>
      <c r="C27" s="1" t="s">
        <v>0</v>
      </c>
      <c r="D27" s="8" t="s">
        <v>167</v>
      </c>
      <c r="E27" s="4" t="s">
        <v>31</v>
      </c>
      <c r="F27" s="19" t="s">
        <v>48</v>
      </c>
      <c r="G27" s="19" t="s">
        <v>17</v>
      </c>
      <c r="H27" s="19" t="s">
        <v>1</v>
      </c>
      <c r="I27" s="49">
        <v>48.5</v>
      </c>
      <c r="J27" s="44">
        <f t="shared" si="0"/>
        <v>9700</v>
      </c>
      <c r="K27" s="49">
        <v>48.5</v>
      </c>
      <c r="L27" s="45" t="s">
        <v>233</v>
      </c>
      <c r="M27" s="47"/>
      <c r="N27" s="44"/>
      <c r="O27" s="47"/>
      <c r="P27" s="48"/>
      <c r="Q27" s="45" t="s">
        <v>194</v>
      </c>
    </row>
    <row r="28" spans="2:17" s="3" customFormat="1" ht="12.75" x14ac:dyDescent="0.25">
      <c r="B28" s="16">
        <f t="shared" si="2"/>
        <v>49</v>
      </c>
      <c r="C28" s="1" t="s">
        <v>0</v>
      </c>
      <c r="D28" s="8" t="s">
        <v>166</v>
      </c>
      <c r="E28" s="4" t="s">
        <v>31</v>
      </c>
      <c r="F28" s="19" t="s">
        <v>48</v>
      </c>
      <c r="G28" s="19" t="s">
        <v>17</v>
      </c>
      <c r="H28" s="19" t="s">
        <v>1</v>
      </c>
      <c r="I28" s="49">
        <v>34.5</v>
      </c>
      <c r="J28" s="44">
        <f t="shared" si="0"/>
        <v>6900</v>
      </c>
      <c r="K28" s="43"/>
      <c r="L28" s="45" t="s">
        <v>234</v>
      </c>
      <c r="M28" s="47"/>
      <c r="N28" s="44"/>
      <c r="O28" s="47"/>
      <c r="P28" s="48"/>
      <c r="Q28" s="45" t="s">
        <v>195</v>
      </c>
    </row>
    <row r="29" spans="2:17" s="3" customFormat="1" ht="12.75" x14ac:dyDescent="0.25">
      <c r="B29" s="16">
        <f t="shared" si="2"/>
        <v>50</v>
      </c>
      <c r="C29" s="1" t="s">
        <v>0</v>
      </c>
      <c r="D29" s="8" t="s">
        <v>165</v>
      </c>
      <c r="E29" s="4" t="s">
        <v>31</v>
      </c>
      <c r="F29" s="19" t="s">
        <v>48</v>
      </c>
      <c r="G29" s="19" t="s">
        <v>17</v>
      </c>
      <c r="H29" s="19" t="s">
        <v>1</v>
      </c>
      <c r="I29" s="49">
        <v>34.5</v>
      </c>
      <c r="J29" s="44">
        <f t="shared" si="0"/>
        <v>6900</v>
      </c>
      <c r="K29" s="49">
        <v>34.5</v>
      </c>
      <c r="L29" s="45" t="s">
        <v>235</v>
      </c>
      <c r="M29" s="47"/>
      <c r="N29" s="44"/>
      <c r="O29" s="47"/>
      <c r="P29" s="48"/>
      <c r="Q29" s="45" t="s">
        <v>196</v>
      </c>
    </row>
    <row r="30" spans="2:17" s="3" customFormat="1" ht="25.5" x14ac:dyDescent="0.25">
      <c r="B30" s="16">
        <f t="shared" si="2"/>
        <v>51</v>
      </c>
      <c r="C30" s="1" t="s">
        <v>163</v>
      </c>
      <c r="D30" s="8" t="s">
        <v>112</v>
      </c>
      <c r="E30" s="4" t="s">
        <v>31</v>
      </c>
      <c r="F30" s="19" t="s">
        <v>48</v>
      </c>
      <c r="G30" s="19" t="s">
        <v>41</v>
      </c>
      <c r="H30" s="19" t="s">
        <v>4</v>
      </c>
      <c r="I30" s="49">
        <v>16</v>
      </c>
      <c r="J30" s="44">
        <f t="shared" si="0"/>
        <v>16000</v>
      </c>
      <c r="K30" s="43">
        <v>0</v>
      </c>
      <c r="L30" s="45" t="s">
        <v>236</v>
      </c>
      <c r="M30" s="47">
        <v>0</v>
      </c>
      <c r="N30" s="44">
        <f t="shared" si="3"/>
        <v>0</v>
      </c>
      <c r="O30" s="47">
        <v>0</v>
      </c>
      <c r="P30" s="48"/>
      <c r="Q30" s="45" t="s">
        <v>189</v>
      </c>
    </row>
    <row r="31" spans="2:17" s="3" customFormat="1" ht="25.5" x14ac:dyDescent="0.25">
      <c r="B31" s="16">
        <f t="shared" si="2"/>
        <v>52</v>
      </c>
      <c r="C31" s="1" t="s">
        <v>163</v>
      </c>
      <c r="D31" s="8" t="s">
        <v>111</v>
      </c>
      <c r="E31" s="4" t="s">
        <v>31</v>
      </c>
      <c r="F31" s="19" t="s">
        <v>48</v>
      </c>
      <c r="G31" s="19" t="s">
        <v>42</v>
      </c>
      <c r="H31" s="19" t="s">
        <v>6</v>
      </c>
      <c r="I31" s="49">
        <v>15</v>
      </c>
      <c r="J31" s="44">
        <f t="shared" si="0"/>
        <v>30000</v>
      </c>
      <c r="K31" s="49" t="s">
        <v>237</v>
      </c>
      <c r="L31" s="45" t="s">
        <v>238</v>
      </c>
      <c r="M31" s="47">
        <v>0</v>
      </c>
      <c r="N31" s="44">
        <f t="shared" si="3"/>
        <v>0</v>
      </c>
      <c r="O31" s="47">
        <v>0</v>
      </c>
      <c r="P31" s="48"/>
      <c r="Q31" s="45" t="s">
        <v>197</v>
      </c>
    </row>
    <row r="32" spans="2:17" s="3" customFormat="1" ht="12.75" x14ac:dyDescent="0.25">
      <c r="B32" s="16">
        <f t="shared" si="2"/>
        <v>53</v>
      </c>
      <c r="C32" s="1" t="s">
        <v>13</v>
      </c>
      <c r="D32" s="8" t="s">
        <v>171</v>
      </c>
      <c r="E32" s="4" t="s">
        <v>31</v>
      </c>
      <c r="F32" s="19" t="s">
        <v>48</v>
      </c>
      <c r="G32" s="19" t="s">
        <v>15</v>
      </c>
      <c r="H32" s="19" t="s">
        <v>38</v>
      </c>
      <c r="I32" s="49">
        <v>15.5</v>
      </c>
      <c r="J32" s="44">
        <f t="shared" si="0"/>
        <v>1550</v>
      </c>
      <c r="K32" s="43"/>
      <c r="L32" s="45" t="s">
        <v>239</v>
      </c>
      <c r="M32" s="47"/>
      <c r="N32" s="44"/>
      <c r="O32" s="47"/>
      <c r="P32" s="48"/>
      <c r="Q32" s="45" t="s">
        <v>198</v>
      </c>
    </row>
    <row r="33" spans="2:17" s="3" customFormat="1" ht="12.75" x14ac:dyDescent="0.25">
      <c r="B33" s="16">
        <f t="shared" si="2"/>
        <v>54</v>
      </c>
      <c r="C33" s="1" t="s">
        <v>13</v>
      </c>
      <c r="D33" s="8" t="s">
        <v>172</v>
      </c>
      <c r="E33" s="4" t="s">
        <v>31</v>
      </c>
      <c r="F33" s="19" t="s">
        <v>48</v>
      </c>
      <c r="G33" s="19" t="s">
        <v>15</v>
      </c>
      <c r="H33" s="19" t="s">
        <v>38</v>
      </c>
      <c r="I33" s="49">
        <v>15</v>
      </c>
      <c r="J33" s="44">
        <f t="shared" si="0"/>
        <v>1500</v>
      </c>
      <c r="K33" s="43" t="s">
        <v>240</v>
      </c>
      <c r="L33" s="45" t="s">
        <v>241</v>
      </c>
      <c r="M33" s="47"/>
      <c r="N33" s="44"/>
      <c r="O33" s="47"/>
      <c r="P33" s="48"/>
      <c r="Q33" s="45" t="s">
        <v>199</v>
      </c>
    </row>
    <row r="34" spans="2:17" s="3" customFormat="1" ht="25.5" x14ac:dyDescent="0.25">
      <c r="B34" s="16">
        <f t="shared" si="2"/>
        <v>55</v>
      </c>
      <c r="C34" s="1" t="s">
        <v>163</v>
      </c>
      <c r="D34" s="8" t="s">
        <v>113</v>
      </c>
      <c r="E34" s="4" t="s">
        <v>31</v>
      </c>
      <c r="F34" s="19" t="s">
        <v>48</v>
      </c>
      <c r="G34" s="19" t="s">
        <v>21</v>
      </c>
      <c r="H34" s="19" t="s">
        <v>38</v>
      </c>
      <c r="I34" s="49">
        <v>23</v>
      </c>
      <c r="J34" s="44">
        <f t="shared" si="0"/>
        <v>11500</v>
      </c>
      <c r="K34" s="43">
        <v>0</v>
      </c>
      <c r="L34" s="45" t="s">
        <v>242</v>
      </c>
      <c r="M34" s="47">
        <v>0</v>
      </c>
      <c r="N34" s="44">
        <f t="shared" si="3"/>
        <v>0</v>
      </c>
      <c r="O34" s="47">
        <v>0</v>
      </c>
      <c r="P34" s="48"/>
      <c r="Q34" s="45" t="s">
        <v>198</v>
      </c>
    </row>
    <row r="35" spans="2:17" s="3" customFormat="1" ht="25.5" x14ac:dyDescent="0.25">
      <c r="B35" s="17">
        <f t="shared" si="2"/>
        <v>56</v>
      </c>
      <c r="C35" s="1" t="s">
        <v>163</v>
      </c>
      <c r="D35" s="8" t="s">
        <v>114</v>
      </c>
      <c r="E35" s="4" t="s">
        <v>31</v>
      </c>
      <c r="F35" s="19" t="s">
        <v>48</v>
      </c>
      <c r="G35" s="19" t="s">
        <v>42</v>
      </c>
      <c r="H35" s="19" t="s">
        <v>6</v>
      </c>
      <c r="I35" s="49">
        <v>19</v>
      </c>
      <c r="J35" s="44">
        <f t="shared" si="0"/>
        <v>38000</v>
      </c>
      <c r="K35" s="43" t="s">
        <v>243</v>
      </c>
      <c r="L35" s="45" t="s">
        <v>244</v>
      </c>
      <c r="M35" s="47">
        <v>0</v>
      </c>
      <c r="N35" s="44">
        <f t="shared" si="3"/>
        <v>0</v>
      </c>
      <c r="O35" s="47">
        <v>0</v>
      </c>
      <c r="P35" s="48"/>
      <c r="Q35" s="45" t="s">
        <v>200</v>
      </c>
    </row>
    <row r="36" spans="2:17" s="3" customFormat="1" ht="25.5" x14ac:dyDescent="0.25">
      <c r="B36" s="16">
        <f t="shared" si="2"/>
        <v>57</v>
      </c>
      <c r="C36" s="1" t="s">
        <v>163</v>
      </c>
      <c r="D36" s="8" t="s">
        <v>115</v>
      </c>
      <c r="E36" s="4" t="s">
        <v>31</v>
      </c>
      <c r="F36" s="19" t="s">
        <v>48</v>
      </c>
      <c r="G36" s="19" t="s">
        <v>15</v>
      </c>
      <c r="H36" s="19" t="s">
        <v>38</v>
      </c>
      <c r="I36" s="49">
        <v>27</v>
      </c>
      <c r="J36" s="44">
        <f t="shared" si="0"/>
        <v>2700</v>
      </c>
      <c r="K36" s="43">
        <v>0</v>
      </c>
      <c r="L36" s="45" t="s">
        <v>245</v>
      </c>
      <c r="M36" s="47">
        <v>0</v>
      </c>
      <c r="N36" s="44">
        <f t="shared" si="3"/>
        <v>0</v>
      </c>
      <c r="O36" s="47">
        <v>0</v>
      </c>
      <c r="P36" s="48"/>
      <c r="Q36" s="45" t="s">
        <v>198</v>
      </c>
    </row>
    <row r="37" spans="2:17" s="3" customFormat="1" ht="12.75" x14ac:dyDescent="0.25">
      <c r="B37" s="16">
        <f t="shared" si="2"/>
        <v>58</v>
      </c>
      <c r="C37" s="1" t="s">
        <v>12</v>
      </c>
      <c r="D37" s="8" t="s">
        <v>116</v>
      </c>
      <c r="E37" s="4" t="s">
        <v>31</v>
      </c>
      <c r="F37" s="19" t="s">
        <v>48</v>
      </c>
      <c r="G37" s="19" t="s">
        <v>11</v>
      </c>
      <c r="H37" s="19" t="s">
        <v>38</v>
      </c>
      <c r="I37" s="49">
        <v>38</v>
      </c>
      <c r="J37" s="44">
        <f t="shared" si="0"/>
        <v>2850</v>
      </c>
      <c r="K37" s="43">
        <v>0</v>
      </c>
      <c r="L37" s="45" t="s">
        <v>246</v>
      </c>
      <c r="M37" s="47">
        <v>0</v>
      </c>
      <c r="N37" s="44">
        <f t="shared" si="3"/>
        <v>0</v>
      </c>
      <c r="O37" s="47">
        <v>0</v>
      </c>
      <c r="P37" s="48"/>
      <c r="Q37" s="45" t="s">
        <v>201</v>
      </c>
    </row>
    <row r="38" spans="2:17" s="3" customFormat="1" ht="25.5" x14ac:dyDescent="0.25">
      <c r="B38" s="16">
        <f t="shared" si="2"/>
        <v>59</v>
      </c>
      <c r="C38" s="1" t="s">
        <v>163</v>
      </c>
      <c r="D38" s="8" t="s">
        <v>117</v>
      </c>
      <c r="E38" s="4" t="s">
        <v>31</v>
      </c>
      <c r="F38" s="19" t="s">
        <v>48</v>
      </c>
      <c r="G38" s="19" t="s">
        <v>15</v>
      </c>
      <c r="H38" s="19" t="s">
        <v>38</v>
      </c>
      <c r="I38" s="49">
        <v>32</v>
      </c>
      <c r="J38" s="44">
        <f t="shared" si="0"/>
        <v>3200</v>
      </c>
      <c r="K38" s="43">
        <v>0</v>
      </c>
      <c r="L38" s="45" t="s">
        <v>247</v>
      </c>
      <c r="M38" s="47">
        <v>0</v>
      </c>
      <c r="N38" s="44">
        <f t="shared" si="3"/>
        <v>0</v>
      </c>
      <c r="O38" s="47">
        <v>0</v>
      </c>
      <c r="P38" s="48"/>
      <c r="Q38" s="45" t="s">
        <v>198</v>
      </c>
    </row>
    <row r="39" spans="2:17" s="3" customFormat="1" ht="25.5" x14ac:dyDescent="0.25">
      <c r="B39" s="16">
        <f t="shared" si="2"/>
        <v>60</v>
      </c>
      <c r="C39" s="1" t="s">
        <v>163</v>
      </c>
      <c r="D39" s="8" t="s">
        <v>118</v>
      </c>
      <c r="E39" s="4" t="s">
        <v>31</v>
      </c>
      <c r="F39" s="19" t="s">
        <v>48</v>
      </c>
      <c r="G39" s="19" t="s">
        <v>15</v>
      </c>
      <c r="H39" s="19" t="s">
        <v>38</v>
      </c>
      <c r="I39" s="49">
        <v>32</v>
      </c>
      <c r="J39" s="44">
        <f t="shared" si="0"/>
        <v>3200</v>
      </c>
      <c r="K39" s="43">
        <v>0</v>
      </c>
      <c r="L39" s="45" t="s">
        <v>248</v>
      </c>
      <c r="M39" s="47">
        <v>0</v>
      </c>
      <c r="N39" s="44">
        <f t="shared" si="3"/>
        <v>0</v>
      </c>
      <c r="O39" s="47">
        <v>0</v>
      </c>
      <c r="P39" s="48"/>
      <c r="Q39" s="45" t="s">
        <v>202</v>
      </c>
    </row>
    <row r="40" spans="2:17" s="3" customFormat="1" ht="25.5" x14ac:dyDescent="0.25">
      <c r="B40" s="16">
        <f t="shared" si="2"/>
        <v>61</v>
      </c>
      <c r="C40" s="1" t="s">
        <v>163</v>
      </c>
      <c r="D40" s="8" t="s">
        <v>119</v>
      </c>
      <c r="E40" s="4" t="s">
        <v>31</v>
      </c>
      <c r="F40" s="19" t="s">
        <v>48</v>
      </c>
      <c r="G40" s="19" t="s">
        <v>10</v>
      </c>
      <c r="H40" s="19" t="s">
        <v>38</v>
      </c>
      <c r="I40" s="49">
        <v>49</v>
      </c>
      <c r="J40" s="44">
        <f t="shared" si="0"/>
        <v>2450</v>
      </c>
      <c r="K40" s="43">
        <v>0</v>
      </c>
      <c r="L40" s="45" t="s">
        <v>249</v>
      </c>
      <c r="M40" s="51">
        <v>43</v>
      </c>
      <c r="N40" s="44">
        <f t="shared" si="3"/>
        <v>2150</v>
      </c>
      <c r="O40" s="51">
        <v>45</v>
      </c>
      <c r="P40" s="48" t="s">
        <v>257</v>
      </c>
      <c r="Q40" s="45" t="s">
        <v>203</v>
      </c>
    </row>
    <row r="41" spans="2:17" s="3" customFormat="1" ht="25.5" x14ac:dyDescent="0.25">
      <c r="B41" s="16">
        <f t="shared" si="2"/>
        <v>62</v>
      </c>
      <c r="C41" s="1" t="s">
        <v>163</v>
      </c>
      <c r="D41" s="8" t="s">
        <v>120</v>
      </c>
      <c r="E41" s="4" t="s">
        <v>31</v>
      </c>
      <c r="F41" s="19" t="s">
        <v>48</v>
      </c>
      <c r="G41" s="19" t="s">
        <v>15</v>
      </c>
      <c r="H41" s="19" t="s">
        <v>38</v>
      </c>
      <c r="I41" s="49">
        <v>40</v>
      </c>
      <c r="J41" s="44">
        <f t="shared" si="0"/>
        <v>4000</v>
      </c>
      <c r="K41" s="49">
        <v>45</v>
      </c>
      <c r="L41" s="45" t="s">
        <v>250</v>
      </c>
      <c r="M41" s="47">
        <v>0</v>
      </c>
      <c r="N41" s="44">
        <f t="shared" si="3"/>
        <v>0</v>
      </c>
      <c r="O41" s="47">
        <v>0</v>
      </c>
      <c r="P41" s="48"/>
      <c r="Q41" s="45" t="s">
        <v>204</v>
      </c>
    </row>
    <row r="42" spans="2:17" s="3" customFormat="1" ht="12.75" x14ac:dyDescent="0.25">
      <c r="B42" s="16">
        <f t="shared" si="2"/>
        <v>63</v>
      </c>
      <c r="C42" s="1" t="s">
        <v>12</v>
      </c>
      <c r="D42" s="8" t="s">
        <v>121</v>
      </c>
      <c r="E42" s="4" t="s">
        <v>31</v>
      </c>
      <c r="F42" s="19" t="s">
        <v>48</v>
      </c>
      <c r="G42" s="19" t="s">
        <v>22</v>
      </c>
      <c r="H42" s="19" t="s">
        <v>6</v>
      </c>
      <c r="I42" s="49">
        <v>23</v>
      </c>
      <c r="J42" s="44">
        <f t="shared" si="0"/>
        <v>13800</v>
      </c>
      <c r="K42" s="49">
        <v>23</v>
      </c>
      <c r="L42" s="45" t="s">
        <v>251</v>
      </c>
      <c r="M42" s="47">
        <v>0</v>
      </c>
      <c r="N42" s="44">
        <f t="shared" si="3"/>
        <v>0</v>
      </c>
      <c r="O42" s="47">
        <v>0</v>
      </c>
      <c r="P42" s="48"/>
      <c r="Q42" s="45" t="s">
        <v>205</v>
      </c>
    </row>
    <row r="43" spans="2:17" s="3" customFormat="1" ht="12.75" x14ac:dyDescent="0.25">
      <c r="B43" s="16">
        <f t="shared" si="2"/>
        <v>64</v>
      </c>
      <c r="C43" s="1" t="s">
        <v>12</v>
      </c>
      <c r="D43" s="8" t="s">
        <v>122</v>
      </c>
      <c r="E43" s="4" t="s">
        <v>31</v>
      </c>
      <c r="F43" s="19" t="s">
        <v>48</v>
      </c>
      <c r="G43" s="19" t="s">
        <v>21</v>
      </c>
      <c r="H43" s="19" t="s">
        <v>6</v>
      </c>
      <c r="I43" s="49">
        <v>36</v>
      </c>
      <c r="J43" s="44">
        <f t="shared" si="0"/>
        <v>18000</v>
      </c>
      <c r="K43" s="43">
        <v>0</v>
      </c>
      <c r="L43" s="45" t="s">
        <v>252</v>
      </c>
      <c r="M43" s="47">
        <v>0</v>
      </c>
      <c r="N43" s="44">
        <f t="shared" si="3"/>
        <v>0</v>
      </c>
      <c r="O43" s="47">
        <v>0</v>
      </c>
      <c r="P43" s="48"/>
      <c r="Q43" s="45"/>
    </row>
    <row r="44" spans="2:17" s="3" customFormat="1" ht="12.75" x14ac:dyDescent="0.25">
      <c r="B44" s="16">
        <f t="shared" si="2"/>
        <v>65</v>
      </c>
      <c r="C44" s="1" t="s">
        <v>13</v>
      </c>
      <c r="D44" s="8" t="s">
        <v>173</v>
      </c>
      <c r="E44" s="4" t="s">
        <v>31</v>
      </c>
      <c r="F44" s="19" t="s">
        <v>48</v>
      </c>
      <c r="G44" s="19" t="s">
        <v>15</v>
      </c>
      <c r="H44" s="19" t="s">
        <v>38</v>
      </c>
      <c r="I44" s="49">
        <v>36</v>
      </c>
      <c r="J44" s="44">
        <f t="shared" si="0"/>
        <v>3600</v>
      </c>
      <c r="K44" s="43"/>
      <c r="L44" s="45" t="s">
        <v>253</v>
      </c>
      <c r="M44" s="47"/>
      <c r="N44" s="44"/>
      <c r="O44" s="47"/>
      <c r="P44" s="48"/>
      <c r="Q44" s="45" t="s">
        <v>206</v>
      </c>
    </row>
    <row r="45" spans="2:17" s="3" customFormat="1" ht="12.75" x14ac:dyDescent="0.25">
      <c r="B45" s="16">
        <f t="shared" si="2"/>
        <v>66</v>
      </c>
      <c r="C45" s="1" t="s">
        <v>12</v>
      </c>
      <c r="D45" s="8" t="s">
        <v>123</v>
      </c>
      <c r="E45" s="4" t="s">
        <v>31</v>
      </c>
      <c r="F45" s="19" t="s">
        <v>48</v>
      </c>
      <c r="G45" s="19" t="s">
        <v>21</v>
      </c>
      <c r="H45" s="19" t="s">
        <v>4</v>
      </c>
      <c r="I45" s="49">
        <v>45</v>
      </c>
      <c r="J45" s="44">
        <f t="shared" si="0"/>
        <v>22500</v>
      </c>
      <c r="K45" s="49">
        <v>48</v>
      </c>
      <c r="L45" s="45" t="s">
        <v>254</v>
      </c>
      <c r="M45" s="47">
        <v>0</v>
      </c>
      <c r="N45" s="44">
        <f t="shared" si="3"/>
        <v>0</v>
      </c>
      <c r="O45" s="47">
        <v>0</v>
      </c>
      <c r="P45" s="48"/>
      <c r="Q45" s="45" t="s">
        <v>207</v>
      </c>
    </row>
    <row r="46" spans="2:17" s="3" customFormat="1" ht="25.5" x14ac:dyDescent="0.25">
      <c r="B46" s="16">
        <f t="shared" si="2"/>
        <v>67</v>
      </c>
      <c r="C46" s="1" t="s">
        <v>163</v>
      </c>
      <c r="D46" s="8" t="s">
        <v>124</v>
      </c>
      <c r="E46" s="4" t="s">
        <v>31</v>
      </c>
      <c r="F46" s="19" t="s">
        <v>48</v>
      </c>
      <c r="G46" s="19" t="s">
        <v>15</v>
      </c>
      <c r="H46" s="19" t="s">
        <v>38</v>
      </c>
      <c r="I46" s="49">
        <v>47</v>
      </c>
      <c r="J46" s="44">
        <f t="shared" si="0"/>
        <v>4700</v>
      </c>
      <c r="K46" s="49">
        <v>44</v>
      </c>
      <c r="L46" s="45" t="s">
        <v>255</v>
      </c>
      <c r="M46" s="47">
        <v>0</v>
      </c>
      <c r="N46" s="44">
        <f t="shared" si="3"/>
        <v>0</v>
      </c>
      <c r="O46" s="47">
        <v>0</v>
      </c>
      <c r="P46" s="48"/>
      <c r="Q46" s="45" t="s">
        <v>208</v>
      </c>
    </row>
    <row r="47" spans="2:17" s="3" customFormat="1" ht="13.5" thickBot="1" x14ac:dyDescent="0.3">
      <c r="B47" s="16">
        <f t="shared" si="2"/>
        <v>68</v>
      </c>
      <c r="C47" s="1" t="s">
        <v>13</v>
      </c>
      <c r="D47" s="8" t="s">
        <v>125</v>
      </c>
      <c r="E47" s="4" t="s">
        <v>31</v>
      </c>
      <c r="F47" s="26" t="s">
        <v>48</v>
      </c>
      <c r="G47" s="26" t="s">
        <v>10</v>
      </c>
      <c r="H47" s="26" t="s">
        <v>38</v>
      </c>
      <c r="I47" s="50">
        <v>30</v>
      </c>
      <c r="J47" s="44">
        <f t="shared" si="0"/>
        <v>1500</v>
      </c>
      <c r="K47" s="43">
        <v>0</v>
      </c>
      <c r="L47" s="45" t="s">
        <v>256</v>
      </c>
      <c r="M47" s="47">
        <v>0</v>
      </c>
      <c r="N47" s="44">
        <f t="shared" si="3"/>
        <v>0</v>
      </c>
      <c r="O47" s="47">
        <v>0</v>
      </c>
      <c r="P47" s="48"/>
      <c r="Q47" s="45"/>
    </row>
    <row r="48" spans="2:17" ht="45.75" thickBot="1" x14ac:dyDescent="0.3">
      <c r="F48" s="54" t="s">
        <v>179</v>
      </c>
      <c r="G48" s="55"/>
      <c r="H48" s="58">
        <f>SUM(J5:J47)</f>
        <v>385240</v>
      </c>
      <c r="I48" s="59"/>
      <c r="J48" s="27"/>
      <c r="L48" s="31" t="s">
        <v>177</v>
      </c>
      <c r="M48" s="42">
        <f>SUM(N5:N47)</f>
        <v>24350</v>
      </c>
      <c r="N48" s="28"/>
    </row>
    <row r="49" spans="4:10" x14ac:dyDescent="0.25">
      <c r="D49" s="7"/>
    </row>
    <row r="50" spans="4:10" x14ac:dyDescent="0.25">
      <c r="D50" s="7"/>
      <c r="J50" s="32"/>
    </row>
    <row r="51" spans="4:10" x14ac:dyDescent="0.25">
      <c r="D51" s="7"/>
    </row>
  </sheetData>
  <sheetProtection algorithmName="SHA-512" hashValue="zzsGY+5UERA6qxwY/zoCysReN5Z4P2O2noPruo6SOjjYt/oU5FWrYOk+fcnNcUNbU1cyFwS0LMIJx6xRkqi93Q==" saltValue="fEwpvPTL4caUBGUvla3jNQ==" spinCount="100000" sheet="1" objects="1" scenarios="1"/>
  <mergeCells count="4">
    <mergeCell ref="I3:K3"/>
    <mergeCell ref="M3:O3"/>
    <mergeCell ref="H48:I48"/>
    <mergeCell ref="F48:G48"/>
  </mergeCells>
  <pageMargins left="0.7" right="0.7" top="0.75" bottom="0.75" header="0.3" footer="0.3"/>
  <pageSetup paperSize="5" orientation="landscape" horizontalDpi="0"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10BEB9-0D4A-4A7A-B3EF-405036E4CC74}">
  <dimension ref="B3:Q46"/>
  <sheetViews>
    <sheetView topLeftCell="F19" workbookViewId="0">
      <selection activeCell="L3" sqref="L3"/>
    </sheetView>
  </sheetViews>
  <sheetFormatPr defaultRowHeight="15" x14ac:dyDescent="0.25"/>
  <cols>
    <col min="1" max="1" width="1.5703125" customWidth="1"/>
    <col min="2" max="2" width="6" style="38" bestFit="1" customWidth="1"/>
    <col min="3" max="3" width="14.42578125" bestFit="1" customWidth="1"/>
    <col min="4" max="4" width="46.5703125" customWidth="1"/>
    <col min="5" max="5" width="31.28515625" customWidth="1"/>
    <col min="6" max="6" width="6.7109375" customWidth="1"/>
    <col min="7" max="7" width="12.42578125" style="20" customWidth="1"/>
    <col min="8" max="8" width="11.5703125" style="20" customWidth="1"/>
    <col min="9" max="9" width="15.42578125" customWidth="1"/>
    <col min="10" max="10" width="15.42578125" hidden="1" customWidth="1"/>
    <col min="11" max="11" width="15.140625" customWidth="1"/>
    <col min="12" max="12" width="24.42578125" customWidth="1"/>
    <col min="13" max="13" width="15.28515625" customWidth="1"/>
    <col min="14" max="14" width="15.28515625" hidden="1" customWidth="1"/>
    <col min="15" max="15" width="14.42578125" customWidth="1"/>
    <col min="16" max="16" width="26.42578125" customWidth="1"/>
    <col min="17" max="17" width="50.85546875" customWidth="1"/>
  </cols>
  <sheetData>
    <row r="3" spans="2:17" ht="31.5" customHeight="1" x14ac:dyDescent="0.25">
      <c r="I3" s="56" t="s">
        <v>178</v>
      </c>
      <c r="J3" s="56"/>
      <c r="K3" s="56"/>
      <c r="M3" s="57" t="s">
        <v>51</v>
      </c>
      <c r="N3" s="57"/>
      <c r="O3" s="57"/>
    </row>
    <row r="4" spans="2:17" s="14" customFormat="1" ht="52.5" customHeight="1" x14ac:dyDescent="0.25">
      <c r="B4" s="15" t="s">
        <v>27</v>
      </c>
      <c r="C4" s="11" t="s">
        <v>2</v>
      </c>
      <c r="D4" s="13" t="s">
        <v>39</v>
      </c>
      <c r="E4" s="12" t="s">
        <v>35</v>
      </c>
      <c r="F4" s="12" t="s">
        <v>47</v>
      </c>
      <c r="G4" s="12" t="s">
        <v>37</v>
      </c>
      <c r="H4" s="12" t="s">
        <v>36</v>
      </c>
      <c r="I4" s="23" t="s">
        <v>44</v>
      </c>
      <c r="J4" s="23" t="s">
        <v>52</v>
      </c>
      <c r="K4" s="23" t="s">
        <v>45</v>
      </c>
      <c r="L4" s="23" t="s">
        <v>46</v>
      </c>
      <c r="M4" s="23" t="s">
        <v>44</v>
      </c>
      <c r="N4" s="23" t="s">
        <v>53</v>
      </c>
      <c r="O4" s="23" t="s">
        <v>45</v>
      </c>
      <c r="P4" s="23" t="s">
        <v>46</v>
      </c>
      <c r="Q4" s="23" t="s">
        <v>176</v>
      </c>
    </row>
    <row r="5" spans="2:17" s="3" customFormat="1" ht="12.75" x14ac:dyDescent="0.25">
      <c r="B5" s="10">
        <v>69</v>
      </c>
      <c r="C5" s="1" t="s">
        <v>0</v>
      </c>
      <c r="D5" s="8" t="s">
        <v>126</v>
      </c>
      <c r="E5" s="4" t="s">
        <v>14</v>
      </c>
      <c r="F5" s="19" t="s">
        <v>48</v>
      </c>
      <c r="G5" s="19" t="s">
        <v>9</v>
      </c>
      <c r="H5" s="22" t="s">
        <v>1</v>
      </c>
      <c r="I5" s="49">
        <v>19.63</v>
      </c>
      <c r="J5" s="44">
        <f>SUM(G5*I5)</f>
        <v>785.19999999999993</v>
      </c>
      <c r="K5" s="43">
        <v>0</v>
      </c>
      <c r="L5" s="45" t="s">
        <v>262</v>
      </c>
      <c r="M5" s="47">
        <v>0</v>
      </c>
      <c r="N5" s="44">
        <f>SUM(G5*M5)</f>
        <v>0</v>
      </c>
      <c r="O5" s="47">
        <v>0</v>
      </c>
      <c r="P5" s="48"/>
      <c r="Q5" s="45"/>
    </row>
    <row r="6" spans="2:17" s="3" customFormat="1" ht="12.75" x14ac:dyDescent="0.25">
      <c r="B6" s="10">
        <f>SUM(B5+1)</f>
        <v>70</v>
      </c>
      <c r="C6" s="1" t="s">
        <v>0</v>
      </c>
      <c r="D6" s="8" t="s">
        <v>127</v>
      </c>
      <c r="E6" s="4" t="s">
        <v>14</v>
      </c>
      <c r="F6" s="19" t="s">
        <v>48</v>
      </c>
      <c r="G6" s="19" t="s">
        <v>9</v>
      </c>
      <c r="H6" s="22" t="s">
        <v>1</v>
      </c>
      <c r="I6" s="49">
        <v>12.25</v>
      </c>
      <c r="J6" s="44">
        <f t="shared" ref="J6:J43" si="0">SUM(G6*I6)</f>
        <v>490</v>
      </c>
      <c r="K6" s="43">
        <v>0</v>
      </c>
      <c r="L6" s="45" t="s">
        <v>263</v>
      </c>
      <c r="M6" s="47">
        <v>0</v>
      </c>
      <c r="N6" s="44">
        <f t="shared" ref="N6:N43" si="1">SUM(G6*M6)</f>
        <v>0</v>
      </c>
      <c r="O6" s="47">
        <v>0</v>
      </c>
      <c r="P6" s="48"/>
      <c r="Q6" s="45"/>
    </row>
    <row r="7" spans="2:17" s="3" customFormat="1" ht="12.75" x14ac:dyDescent="0.25">
      <c r="B7" s="10">
        <f t="shared" ref="B7:B27" si="2">SUM(B6+1)</f>
        <v>71</v>
      </c>
      <c r="C7" s="1" t="s">
        <v>0</v>
      </c>
      <c r="D7" s="8" t="s">
        <v>128</v>
      </c>
      <c r="E7" s="4" t="s">
        <v>14</v>
      </c>
      <c r="F7" s="19" t="s">
        <v>48</v>
      </c>
      <c r="G7" s="19" t="s">
        <v>6</v>
      </c>
      <c r="H7" s="22" t="s">
        <v>1</v>
      </c>
      <c r="I7" s="49">
        <v>17.5</v>
      </c>
      <c r="J7" s="44">
        <f t="shared" si="0"/>
        <v>350</v>
      </c>
      <c r="K7" s="43">
        <v>0</v>
      </c>
      <c r="L7" s="45" t="s">
        <v>264</v>
      </c>
      <c r="M7" s="47">
        <v>0</v>
      </c>
      <c r="N7" s="44">
        <f t="shared" si="1"/>
        <v>0</v>
      </c>
      <c r="O7" s="47">
        <v>0</v>
      </c>
      <c r="P7" s="48"/>
      <c r="Q7" s="45"/>
    </row>
    <row r="8" spans="2:17" s="3" customFormat="1" ht="12.75" x14ac:dyDescent="0.25">
      <c r="B8" s="10">
        <f t="shared" si="2"/>
        <v>72</v>
      </c>
      <c r="C8" s="1" t="s">
        <v>0</v>
      </c>
      <c r="D8" s="8" t="s">
        <v>129</v>
      </c>
      <c r="E8" s="4" t="s">
        <v>14</v>
      </c>
      <c r="F8" s="19" t="s">
        <v>48</v>
      </c>
      <c r="G8" s="19" t="s">
        <v>9</v>
      </c>
      <c r="H8" s="22" t="s">
        <v>1</v>
      </c>
      <c r="I8" s="49">
        <v>26.7</v>
      </c>
      <c r="J8" s="44">
        <f t="shared" si="0"/>
        <v>1068</v>
      </c>
      <c r="K8" s="43">
        <v>0</v>
      </c>
      <c r="L8" s="45" t="s">
        <v>265</v>
      </c>
      <c r="M8" s="47">
        <v>0</v>
      </c>
      <c r="N8" s="44">
        <f t="shared" si="1"/>
        <v>0</v>
      </c>
      <c r="O8" s="47">
        <v>0</v>
      </c>
      <c r="P8" s="48"/>
      <c r="Q8" s="45"/>
    </row>
    <row r="9" spans="2:17" s="3" customFormat="1" ht="12.75" x14ac:dyDescent="0.25">
      <c r="B9" s="10">
        <f t="shared" si="2"/>
        <v>73</v>
      </c>
      <c r="C9" s="1" t="s">
        <v>0</v>
      </c>
      <c r="D9" s="8" t="s">
        <v>130</v>
      </c>
      <c r="E9" s="4" t="s">
        <v>14</v>
      </c>
      <c r="F9" s="19" t="s">
        <v>48</v>
      </c>
      <c r="G9" s="19" t="s">
        <v>9</v>
      </c>
      <c r="H9" s="22" t="s">
        <v>1</v>
      </c>
      <c r="I9" s="49">
        <v>21.32</v>
      </c>
      <c r="J9" s="44">
        <f t="shared" si="0"/>
        <v>852.8</v>
      </c>
      <c r="K9" s="43">
        <v>0</v>
      </c>
      <c r="L9" s="45" t="s">
        <v>266</v>
      </c>
      <c r="M9" s="47">
        <v>0</v>
      </c>
      <c r="N9" s="44">
        <f t="shared" si="1"/>
        <v>0</v>
      </c>
      <c r="O9" s="47">
        <v>0</v>
      </c>
      <c r="P9" s="48"/>
      <c r="Q9" s="45"/>
    </row>
    <row r="10" spans="2:17" s="3" customFormat="1" ht="12.75" x14ac:dyDescent="0.25">
      <c r="B10" s="10">
        <f t="shared" si="2"/>
        <v>74</v>
      </c>
      <c r="C10" s="1" t="s">
        <v>0</v>
      </c>
      <c r="D10" s="8" t="s">
        <v>131</v>
      </c>
      <c r="E10" s="4" t="s">
        <v>23</v>
      </c>
      <c r="F10" s="19" t="s">
        <v>48</v>
      </c>
      <c r="G10" s="19" t="s">
        <v>9</v>
      </c>
      <c r="H10" s="22" t="s">
        <v>1</v>
      </c>
      <c r="I10" s="49">
        <v>65.599999999999994</v>
      </c>
      <c r="J10" s="44">
        <f t="shared" si="0"/>
        <v>2624</v>
      </c>
      <c r="K10" s="43">
        <v>0</v>
      </c>
      <c r="L10" s="45" t="s">
        <v>267</v>
      </c>
      <c r="M10" s="47">
        <v>0</v>
      </c>
      <c r="N10" s="44">
        <f t="shared" si="1"/>
        <v>0</v>
      </c>
      <c r="O10" s="47">
        <v>0</v>
      </c>
      <c r="P10" s="48"/>
      <c r="Q10" s="45"/>
    </row>
    <row r="11" spans="2:17" s="3" customFormat="1" ht="12.75" x14ac:dyDescent="0.25">
      <c r="B11" s="10">
        <f t="shared" si="2"/>
        <v>75</v>
      </c>
      <c r="C11" s="1" t="s">
        <v>0</v>
      </c>
      <c r="D11" s="1" t="s">
        <v>132</v>
      </c>
      <c r="E11" s="4" t="s">
        <v>32</v>
      </c>
      <c r="F11" s="19" t="s">
        <v>48</v>
      </c>
      <c r="G11" s="19" t="s">
        <v>9</v>
      </c>
      <c r="H11" s="22" t="s">
        <v>1</v>
      </c>
      <c r="I11" s="49">
        <v>41.74</v>
      </c>
      <c r="J11" s="44">
        <f t="shared" si="0"/>
        <v>1669.6000000000001</v>
      </c>
      <c r="K11" s="43">
        <v>0</v>
      </c>
      <c r="L11" s="45" t="s">
        <v>268</v>
      </c>
      <c r="M11" s="47">
        <v>0</v>
      </c>
      <c r="N11" s="44">
        <f t="shared" si="1"/>
        <v>0</v>
      </c>
      <c r="O11" s="47">
        <v>0</v>
      </c>
      <c r="P11" s="48"/>
      <c r="Q11" s="45"/>
    </row>
    <row r="12" spans="2:17" s="3" customFormat="1" ht="12.75" x14ac:dyDescent="0.25">
      <c r="B12" s="10">
        <f t="shared" si="2"/>
        <v>76</v>
      </c>
      <c r="C12" s="1" t="s">
        <v>12</v>
      </c>
      <c r="D12" s="8" t="s">
        <v>133</v>
      </c>
      <c r="E12" s="4" t="s">
        <v>24</v>
      </c>
      <c r="F12" s="19" t="s">
        <v>48</v>
      </c>
      <c r="G12" s="19" t="s">
        <v>19</v>
      </c>
      <c r="H12" s="19" t="s">
        <v>38</v>
      </c>
      <c r="I12" s="49">
        <v>19.89</v>
      </c>
      <c r="J12" s="44">
        <f t="shared" si="0"/>
        <v>5967</v>
      </c>
      <c r="K12" s="43" t="s">
        <v>269</v>
      </c>
      <c r="L12" s="45" t="s">
        <v>270</v>
      </c>
      <c r="M12" s="47">
        <v>0</v>
      </c>
      <c r="N12" s="44">
        <f t="shared" si="1"/>
        <v>0</v>
      </c>
      <c r="O12" s="47">
        <v>0</v>
      </c>
      <c r="P12" s="48"/>
      <c r="Q12" s="45"/>
    </row>
    <row r="13" spans="2:17" s="3" customFormat="1" ht="12.75" x14ac:dyDescent="0.25">
      <c r="B13" s="10">
        <f t="shared" si="2"/>
        <v>77</v>
      </c>
      <c r="C13" s="1" t="s">
        <v>0</v>
      </c>
      <c r="D13" s="8" t="s">
        <v>134</v>
      </c>
      <c r="E13" s="4" t="s">
        <v>25</v>
      </c>
      <c r="F13" s="19" t="s">
        <v>48</v>
      </c>
      <c r="G13" s="19" t="s">
        <v>9</v>
      </c>
      <c r="H13" s="19" t="s">
        <v>1</v>
      </c>
      <c r="I13" s="49">
        <v>20</v>
      </c>
      <c r="J13" s="44">
        <f t="shared" si="0"/>
        <v>800</v>
      </c>
      <c r="K13" s="43">
        <v>0</v>
      </c>
      <c r="L13" s="45" t="s">
        <v>271</v>
      </c>
      <c r="M13" s="47">
        <v>0</v>
      </c>
      <c r="N13" s="44">
        <f t="shared" si="1"/>
        <v>0</v>
      </c>
      <c r="O13" s="47">
        <v>0</v>
      </c>
      <c r="P13" s="48"/>
      <c r="Q13" s="45"/>
    </row>
    <row r="14" spans="2:17" s="3" customFormat="1" ht="12.75" x14ac:dyDescent="0.25">
      <c r="B14" s="10">
        <f t="shared" si="2"/>
        <v>78</v>
      </c>
      <c r="C14" s="1" t="s">
        <v>0</v>
      </c>
      <c r="D14" s="8" t="s">
        <v>135</v>
      </c>
      <c r="E14" s="4" t="s">
        <v>14</v>
      </c>
      <c r="F14" s="19" t="s">
        <v>48</v>
      </c>
      <c r="G14" s="19" t="s">
        <v>10</v>
      </c>
      <c r="H14" s="19" t="s">
        <v>1</v>
      </c>
      <c r="I14" s="49">
        <v>21</v>
      </c>
      <c r="J14" s="44">
        <f t="shared" si="0"/>
        <v>1050</v>
      </c>
      <c r="K14" s="43">
        <v>0</v>
      </c>
      <c r="L14" s="45" t="s">
        <v>272</v>
      </c>
      <c r="M14" s="47">
        <v>0</v>
      </c>
      <c r="N14" s="44">
        <f t="shared" si="1"/>
        <v>0</v>
      </c>
      <c r="O14" s="47">
        <v>0</v>
      </c>
      <c r="P14" s="48"/>
      <c r="Q14" s="45"/>
    </row>
    <row r="15" spans="2:17" s="3" customFormat="1" ht="12.75" x14ac:dyDescent="0.25">
      <c r="B15" s="10">
        <f t="shared" si="2"/>
        <v>79</v>
      </c>
      <c r="C15" s="1" t="s">
        <v>0</v>
      </c>
      <c r="D15" s="8" t="s">
        <v>136</v>
      </c>
      <c r="E15" s="4" t="s">
        <v>14</v>
      </c>
      <c r="F15" s="19" t="s">
        <v>48</v>
      </c>
      <c r="G15" s="19" t="s">
        <v>6</v>
      </c>
      <c r="H15" s="19" t="s">
        <v>1</v>
      </c>
      <c r="I15" s="49">
        <v>16</v>
      </c>
      <c r="J15" s="44">
        <f t="shared" si="0"/>
        <v>320</v>
      </c>
      <c r="K15" s="43">
        <v>0</v>
      </c>
      <c r="L15" s="45" t="s">
        <v>273</v>
      </c>
      <c r="M15" s="47">
        <v>0</v>
      </c>
      <c r="N15" s="44">
        <f t="shared" si="1"/>
        <v>0</v>
      </c>
      <c r="O15" s="47">
        <v>0</v>
      </c>
      <c r="P15" s="48"/>
      <c r="Q15" s="45"/>
    </row>
    <row r="16" spans="2:17" s="3" customFormat="1" ht="25.5" x14ac:dyDescent="0.25">
      <c r="B16" s="10">
        <f t="shared" si="2"/>
        <v>80</v>
      </c>
      <c r="C16" s="1" t="s">
        <v>0</v>
      </c>
      <c r="D16" s="8" t="s">
        <v>137</v>
      </c>
      <c r="E16" s="4" t="s">
        <v>26</v>
      </c>
      <c r="F16" s="19" t="s">
        <v>48</v>
      </c>
      <c r="G16" s="19" t="s">
        <v>10</v>
      </c>
      <c r="H16" s="19" t="s">
        <v>1</v>
      </c>
      <c r="I16" s="49">
        <v>237</v>
      </c>
      <c r="J16" s="44">
        <f t="shared" si="0"/>
        <v>11850</v>
      </c>
      <c r="K16" s="43">
        <v>0</v>
      </c>
      <c r="L16" s="45" t="s">
        <v>274</v>
      </c>
      <c r="M16" s="47">
        <v>0</v>
      </c>
      <c r="N16" s="44">
        <f t="shared" si="1"/>
        <v>0</v>
      </c>
      <c r="O16" s="47">
        <v>0</v>
      </c>
      <c r="P16" s="48"/>
      <c r="Q16" s="45"/>
    </row>
    <row r="17" spans="2:17" s="3" customFormat="1" ht="25.5" x14ac:dyDescent="0.25">
      <c r="B17" s="10">
        <f t="shared" si="2"/>
        <v>81</v>
      </c>
      <c r="C17" s="1" t="s">
        <v>0</v>
      </c>
      <c r="D17" s="8" t="s">
        <v>138</v>
      </c>
      <c r="E17" s="4" t="s">
        <v>26</v>
      </c>
      <c r="F17" s="19" t="s">
        <v>48</v>
      </c>
      <c r="G17" s="19" t="s">
        <v>10</v>
      </c>
      <c r="H17" s="19" t="s">
        <v>1</v>
      </c>
      <c r="I17" s="49">
        <v>148</v>
      </c>
      <c r="J17" s="44">
        <f t="shared" si="0"/>
        <v>7400</v>
      </c>
      <c r="K17" s="43">
        <v>0</v>
      </c>
      <c r="L17" s="45" t="s">
        <v>275</v>
      </c>
      <c r="M17" s="47">
        <v>0</v>
      </c>
      <c r="N17" s="44">
        <f t="shared" si="1"/>
        <v>0</v>
      </c>
      <c r="O17" s="47">
        <v>0</v>
      </c>
      <c r="P17" s="48"/>
      <c r="Q17" s="45"/>
    </row>
    <row r="18" spans="2:17" s="3" customFormat="1" ht="12.75" x14ac:dyDescent="0.25">
      <c r="B18" s="10">
        <f t="shared" si="2"/>
        <v>82</v>
      </c>
      <c r="C18" s="1" t="s">
        <v>0</v>
      </c>
      <c r="D18" s="8" t="s">
        <v>139</v>
      </c>
      <c r="E18" s="4" t="s">
        <v>14</v>
      </c>
      <c r="F18" s="19" t="s">
        <v>48</v>
      </c>
      <c r="G18" s="19" t="s">
        <v>10</v>
      </c>
      <c r="H18" s="19" t="s">
        <v>1</v>
      </c>
      <c r="I18" s="49">
        <v>26.75</v>
      </c>
      <c r="J18" s="44">
        <f t="shared" si="0"/>
        <v>1337.5</v>
      </c>
      <c r="K18" s="43">
        <v>0</v>
      </c>
      <c r="L18" s="45" t="s">
        <v>276</v>
      </c>
      <c r="M18" s="47">
        <v>0</v>
      </c>
      <c r="N18" s="44">
        <f t="shared" si="1"/>
        <v>0</v>
      </c>
      <c r="O18" s="47">
        <v>0</v>
      </c>
      <c r="P18" s="48"/>
      <c r="Q18" s="45"/>
    </row>
    <row r="19" spans="2:17" s="3" customFormat="1" ht="12.75" x14ac:dyDescent="0.25">
      <c r="B19" s="10">
        <f t="shared" si="2"/>
        <v>83</v>
      </c>
      <c r="C19" s="1" t="s">
        <v>0</v>
      </c>
      <c r="D19" s="8" t="s">
        <v>140</v>
      </c>
      <c r="E19" s="4" t="s">
        <v>14</v>
      </c>
      <c r="F19" s="19" t="s">
        <v>48</v>
      </c>
      <c r="G19" s="19" t="s">
        <v>7</v>
      </c>
      <c r="H19" s="19" t="s">
        <v>1</v>
      </c>
      <c r="I19" s="49">
        <v>21.35</v>
      </c>
      <c r="J19" s="44">
        <f t="shared" si="0"/>
        <v>533.75</v>
      </c>
      <c r="K19" s="43">
        <v>0</v>
      </c>
      <c r="L19" s="45" t="s">
        <v>277</v>
      </c>
      <c r="M19" s="47">
        <v>0</v>
      </c>
      <c r="N19" s="44">
        <f t="shared" si="1"/>
        <v>0</v>
      </c>
      <c r="O19" s="47">
        <v>0</v>
      </c>
      <c r="P19" s="48"/>
      <c r="Q19" s="45"/>
    </row>
    <row r="20" spans="2:17" s="3" customFormat="1" ht="12.75" x14ac:dyDescent="0.25">
      <c r="B20" s="10">
        <f t="shared" si="2"/>
        <v>84</v>
      </c>
      <c r="C20" s="1" t="s">
        <v>0</v>
      </c>
      <c r="D20" s="8" t="s">
        <v>141</v>
      </c>
      <c r="E20" s="4" t="s">
        <v>14</v>
      </c>
      <c r="F20" s="19" t="s">
        <v>48</v>
      </c>
      <c r="G20" s="19" t="s">
        <v>8</v>
      </c>
      <c r="H20" s="19" t="s">
        <v>1</v>
      </c>
      <c r="I20" s="49">
        <v>150</v>
      </c>
      <c r="J20" s="44">
        <f t="shared" si="0"/>
        <v>4500</v>
      </c>
      <c r="K20" s="43">
        <v>0</v>
      </c>
      <c r="L20" s="45" t="s">
        <v>278</v>
      </c>
      <c r="M20" s="47">
        <v>0</v>
      </c>
      <c r="N20" s="44">
        <f t="shared" si="1"/>
        <v>0</v>
      </c>
      <c r="O20" s="47">
        <v>0</v>
      </c>
      <c r="P20" s="48"/>
      <c r="Q20" s="45"/>
    </row>
    <row r="21" spans="2:17" s="3" customFormat="1" ht="12.75" x14ac:dyDescent="0.25">
      <c r="B21" s="10">
        <f t="shared" si="2"/>
        <v>85</v>
      </c>
      <c r="C21" s="1" t="s">
        <v>0</v>
      </c>
      <c r="D21" s="8" t="s">
        <v>142</v>
      </c>
      <c r="E21" s="4" t="s">
        <v>14</v>
      </c>
      <c r="F21" s="19" t="s">
        <v>48</v>
      </c>
      <c r="G21" s="19" t="s">
        <v>8</v>
      </c>
      <c r="H21" s="19" t="s">
        <v>1</v>
      </c>
      <c r="I21" s="49">
        <v>150</v>
      </c>
      <c r="J21" s="44">
        <f t="shared" si="0"/>
        <v>4500</v>
      </c>
      <c r="K21" s="43">
        <v>0</v>
      </c>
      <c r="L21" s="45" t="s">
        <v>279</v>
      </c>
      <c r="M21" s="47">
        <v>0</v>
      </c>
      <c r="N21" s="44">
        <f t="shared" si="1"/>
        <v>0</v>
      </c>
      <c r="O21" s="47">
        <v>0</v>
      </c>
      <c r="P21" s="48"/>
      <c r="Q21" s="45"/>
    </row>
    <row r="22" spans="2:17" s="3" customFormat="1" ht="12.75" x14ac:dyDescent="0.25">
      <c r="B22" s="10">
        <f t="shared" si="2"/>
        <v>86</v>
      </c>
      <c r="C22" s="1" t="s">
        <v>0</v>
      </c>
      <c r="D22" s="8" t="s">
        <v>143</v>
      </c>
      <c r="E22" s="4" t="s">
        <v>14</v>
      </c>
      <c r="F22" s="19" t="s">
        <v>48</v>
      </c>
      <c r="G22" s="19" t="s">
        <v>8</v>
      </c>
      <c r="H22" s="19" t="s">
        <v>1</v>
      </c>
      <c r="I22" s="49">
        <v>135</v>
      </c>
      <c r="J22" s="44">
        <f t="shared" si="0"/>
        <v>4050</v>
      </c>
      <c r="K22" s="43">
        <v>0</v>
      </c>
      <c r="L22" s="45" t="s">
        <v>280</v>
      </c>
      <c r="M22" s="47">
        <v>0</v>
      </c>
      <c r="N22" s="44">
        <f t="shared" si="1"/>
        <v>0</v>
      </c>
      <c r="O22" s="47">
        <v>0</v>
      </c>
      <c r="P22" s="48"/>
      <c r="Q22" s="45"/>
    </row>
    <row r="23" spans="2:17" s="3" customFormat="1" ht="12.75" x14ac:dyDescent="0.25">
      <c r="B23" s="10">
        <f t="shared" si="2"/>
        <v>87</v>
      </c>
      <c r="C23" s="1" t="s">
        <v>0</v>
      </c>
      <c r="D23" s="8" t="s">
        <v>144</v>
      </c>
      <c r="E23" s="4" t="s">
        <v>14</v>
      </c>
      <c r="F23" s="19" t="s">
        <v>48</v>
      </c>
      <c r="G23" s="19" t="s">
        <v>8</v>
      </c>
      <c r="H23" s="19" t="s">
        <v>1</v>
      </c>
      <c r="I23" s="49">
        <v>135</v>
      </c>
      <c r="J23" s="44">
        <f t="shared" si="0"/>
        <v>4050</v>
      </c>
      <c r="K23" s="43">
        <v>0</v>
      </c>
      <c r="L23" s="45" t="s">
        <v>281</v>
      </c>
      <c r="M23" s="47">
        <v>0</v>
      </c>
      <c r="N23" s="44">
        <f t="shared" si="1"/>
        <v>0</v>
      </c>
      <c r="O23" s="47">
        <v>0</v>
      </c>
      <c r="P23" s="48"/>
      <c r="Q23" s="45"/>
    </row>
    <row r="24" spans="2:17" s="3" customFormat="1" ht="12.75" x14ac:dyDescent="0.25">
      <c r="B24" s="10">
        <f t="shared" si="2"/>
        <v>88</v>
      </c>
      <c r="C24" s="1" t="s">
        <v>0</v>
      </c>
      <c r="D24" s="8" t="s">
        <v>145</v>
      </c>
      <c r="E24" s="4" t="s">
        <v>14</v>
      </c>
      <c r="F24" s="19" t="s">
        <v>48</v>
      </c>
      <c r="G24" s="19" t="s">
        <v>9</v>
      </c>
      <c r="H24" s="19" t="s">
        <v>1</v>
      </c>
      <c r="I24" s="49">
        <v>9.98</v>
      </c>
      <c r="J24" s="44">
        <f t="shared" si="0"/>
        <v>399.20000000000005</v>
      </c>
      <c r="K24" s="43">
        <v>0</v>
      </c>
      <c r="L24" s="45" t="s">
        <v>282</v>
      </c>
      <c r="M24" s="47">
        <v>0</v>
      </c>
      <c r="N24" s="44">
        <f t="shared" si="1"/>
        <v>0</v>
      </c>
      <c r="O24" s="47">
        <v>0</v>
      </c>
      <c r="P24" s="48"/>
      <c r="Q24" s="45"/>
    </row>
    <row r="25" spans="2:17" s="3" customFormat="1" ht="12.75" x14ac:dyDescent="0.25">
      <c r="B25" s="10">
        <f t="shared" si="2"/>
        <v>89</v>
      </c>
      <c r="C25" s="1" t="s">
        <v>0</v>
      </c>
      <c r="D25" s="8" t="s">
        <v>146</v>
      </c>
      <c r="E25" s="4" t="s">
        <v>14</v>
      </c>
      <c r="F25" s="19" t="s">
        <v>48</v>
      </c>
      <c r="G25" s="19" t="s">
        <v>9</v>
      </c>
      <c r="H25" s="19" t="s">
        <v>1</v>
      </c>
      <c r="I25" s="49">
        <v>30.98</v>
      </c>
      <c r="J25" s="44">
        <f t="shared" si="0"/>
        <v>1239.2</v>
      </c>
      <c r="K25" s="43">
        <v>0</v>
      </c>
      <c r="L25" s="45" t="s">
        <v>283</v>
      </c>
      <c r="M25" s="47">
        <v>0</v>
      </c>
      <c r="N25" s="44">
        <f t="shared" si="1"/>
        <v>0</v>
      </c>
      <c r="O25" s="47">
        <v>0</v>
      </c>
      <c r="P25" s="48"/>
      <c r="Q25" s="45"/>
    </row>
    <row r="26" spans="2:17" s="3" customFormat="1" ht="12.75" x14ac:dyDescent="0.25">
      <c r="B26" s="10">
        <f t="shared" si="2"/>
        <v>90</v>
      </c>
      <c r="C26" s="1" t="s">
        <v>0</v>
      </c>
      <c r="D26" s="8" t="s">
        <v>147</v>
      </c>
      <c r="E26" s="4" t="s">
        <v>14</v>
      </c>
      <c r="F26" s="19" t="s">
        <v>48</v>
      </c>
      <c r="G26" s="19" t="s">
        <v>9</v>
      </c>
      <c r="H26" s="19" t="s">
        <v>1</v>
      </c>
      <c r="I26" s="49">
        <v>26.69</v>
      </c>
      <c r="J26" s="44">
        <f t="shared" si="0"/>
        <v>1067.6000000000001</v>
      </c>
      <c r="K26" s="43">
        <v>0</v>
      </c>
      <c r="L26" s="45" t="s">
        <v>284</v>
      </c>
      <c r="M26" s="47">
        <v>0</v>
      </c>
      <c r="N26" s="44">
        <f t="shared" si="1"/>
        <v>0</v>
      </c>
      <c r="O26" s="47">
        <v>0</v>
      </c>
      <c r="P26" s="48"/>
      <c r="Q26" s="45"/>
    </row>
    <row r="27" spans="2:17" s="3" customFormat="1" ht="25.5" x14ac:dyDescent="0.25">
      <c r="B27" s="10">
        <f t="shared" si="2"/>
        <v>91</v>
      </c>
      <c r="C27" s="1" t="s">
        <v>163</v>
      </c>
      <c r="D27" s="8" t="s">
        <v>148</v>
      </c>
      <c r="E27" s="4" t="s">
        <v>14</v>
      </c>
      <c r="F27" s="19" t="s">
        <v>48</v>
      </c>
      <c r="G27" s="19" t="s">
        <v>41</v>
      </c>
      <c r="H27" s="19" t="s">
        <v>1</v>
      </c>
      <c r="I27" s="49">
        <v>7.2</v>
      </c>
      <c r="J27" s="44">
        <f t="shared" si="0"/>
        <v>7200</v>
      </c>
      <c r="K27" s="43">
        <v>0</v>
      </c>
      <c r="L27" s="45" t="s">
        <v>285</v>
      </c>
      <c r="M27" s="47">
        <v>0</v>
      </c>
      <c r="N27" s="44">
        <f t="shared" si="1"/>
        <v>0</v>
      </c>
      <c r="O27" s="47">
        <v>0</v>
      </c>
      <c r="P27" s="48"/>
      <c r="Q27" s="45"/>
    </row>
    <row r="28" spans="2:17" s="3" customFormat="1" ht="12.75" x14ac:dyDescent="0.25">
      <c r="B28" s="10">
        <f t="shared" ref="B28:B36" si="3">SUM(B27+1)</f>
        <v>92</v>
      </c>
      <c r="C28" s="1" t="s">
        <v>0</v>
      </c>
      <c r="D28" s="8" t="s">
        <v>168</v>
      </c>
      <c r="E28" s="4" t="s">
        <v>14</v>
      </c>
      <c r="F28" s="19" t="s">
        <v>48</v>
      </c>
      <c r="G28" s="19" t="s">
        <v>17</v>
      </c>
      <c r="H28" s="19" t="s">
        <v>1</v>
      </c>
      <c r="I28" s="49">
        <v>9</v>
      </c>
      <c r="J28" s="44">
        <f t="shared" si="0"/>
        <v>1800</v>
      </c>
      <c r="K28" s="43"/>
      <c r="L28" s="45" t="s">
        <v>285</v>
      </c>
      <c r="M28" s="47"/>
      <c r="N28" s="44"/>
      <c r="O28" s="47"/>
      <c r="P28" s="48"/>
      <c r="Q28" s="45"/>
    </row>
    <row r="29" spans="2:17" s="3" customFormat="1" ht="12.75" x14ac:dyDescent="0.25">
      <c r="B29" s="10">
        <f t="shared" si="3"/>
        <v>93</v>
      </c>
      <c r="C29" s="1" t="s">
        <v>13</v>
      </c>
      <c r="D29" s="8" t="s">
        <v>169</v>
      </c>
      <c r="E29" s="4" t="s">
        <v>14</v>
      </c>
      <c r="F29" s="19" t="s">
        <v>48</v>
      </c>
      <c r="G29" s="19" t="s">
        <v>15</v>
      </c>
      <c r="H29" s="19" t="s">
        <v>1</v>
      </c>
      <c r="I29" s="49">
        <v>8</v>
      </c>
      <c r="J29" s="44">
        <f t="shared" si="0"/>
        <v>800</v>
      </c>
      <c r="K29" s="43"/>
      <c r="L29" s="45" t="s">
        <v>285</v>
      </c>
      <c r="M29" s="47"/>
      <c r="N29" s="44"/>
      <c r="O29" s="47"/>
      <c r="P29" s="48"/>
      <c r="Q29" s="45"/>
    </row>
    <row r="30" spans="2:17" s="3" customFormat="1" ht="25.5" x14ac:dyDescent="0.25">
      <c r="B30" s="10">
        <f t="shared" si="3"/>
        <v>94</v>
      </c>
      <c r="C30" s="1" t="s">
        <v>163</v>
      </c>
      <c r="D30" s="8" t="s">
        <v>149</v>
      </c>
      <c r="E30" s="4" t="s">
        <v>14</v>
      </c>
      <c r="F30" s="19" t="s">
        <v>48</v>
      </c>
      <c r="G30" s="19" t="s">
        <v>40</v>
      </c>
      <c r="H30" s="19" t="s">
        <v>1</v>
      </c>
      <c r="I30" s="49">
        <v>7</v>
      </c>
      <c r="J30" s="44">
        <f t="shared" si="0"/>
        <v>5600</v>
      </c>
      <c r="K30" s="43">
        <v>0</v>
      </c>
      <c r="L30" s="45" t="s">
        <v>286</v>
      </c>
      <c r="M30" s="47">
        <v>0</v>
      </c>
      <c r="N30" s="44">
        <f t="shared" si="1"/>
        <v>0</v>
      </c>
      <c r="O30" s="47">
        <v>0</v>
      </c>
      <c r="P30" s="48"/>
      <c r="Q30" s="45"/>
    </row>
    <row r="31" spans="2:17" s="3" customFormat="1" ht="25.5" x14ac:dyDescent="0.25">
      <c r="B31" s="10">
        <f t="shared" si="3"/>
        <v>95</v>
      </c>
      <c r="C31" s="1" t="s">
        <v>163</v>
      </c>
      <c r="D31" s="8" t="s">
        <v>150</v>
      </c>
      <c r="E31" s="4" t="s">
        <v>14</v>
      </c>
      <c r="F31" s="19" t="s">
        <v>48</v>
      </c>
      <c r="G31" s="19" t="s">
        <v>41</v>
      </c>
      <c r="H31" s="19" t="s">
        <v>1</v>
      </c>
      <c r="I31" s="49">
        <v>7.15</v>
      </c>
      <c r="J31" s="44">
        <f t="shared" si="0"/>
        <v>7150</v>
      </c>
      <c r="K31" s="43">
        <v>0</v>
      </c>
      <c r="L31" s="45" t="s">
        <v>287</v>
      </c>
      <c r="M31" s="51">
        <v>7</v>
      </c>
      <c r="N31" s="44">
        <f t="shared" si="1"/>
        <v>7000</v>
      </c>
      <c r="O31" s="47">
        <v>0</v>
      </c>
      <c r="P31" s="48" t="s">
        <v>288</v>
      </c>
      <c r="Q31" s="45"/>
    </row>
    <row r="32" spans="2:17" s="3" customFormat="1" ht="12.75" x14ac:dyDescent="0.25">
      <c r="B32" s="10">
        <f t="shared" si="3"/>
        <v>96</v>
      </c>
      <c r="C32" s="1" t="s">
        <v>12</v>
      </c>
      <c r="D32" s="8" t="s">
        <v>151</v>
      </c>
      <c r="E32" s="4" t="s">
        <v>14</v>
      </c>
      <c r="F32" s="19" t="s">
        <v>48</v>
      </c>
      <c r="G32" s="19" t="s">
        <v>16</v>
      </c>
      <c r="H32" s="19" t="s">
        <v>1</v>
      </c>
      <c r="I32" s="49">
        <v>17.8</v>
      </c>
      <c r="J32" s="44">
        <f t="shared" si="0"/>
        <v>2225</v>
      </c>
      <c r="K32" s="43">
        <v>0</v>
      </c>
      <c r="L32" s="45" t="s">
        <v>289</v>
      </c>
      <c r="M32" s="47">
        <v>0</v>
      </c>
      <c r="N32" s="44">
        <f t="shared" si="1"/>
        <v>0</v>
      </c>
      <c r="O32" s="47">
        <v>0</v>
      </c>
      <c r="P32" s="48"/>
      <c r="Q32" s="45"/>
    </row>
    <row r="33" spans="2:17" s="3" customFormat="1" ht="12.75" x14ac:dyDescent="0.25">
      <c r="B33" s="10">
        <f t="shared" si="3"/>
        <v>97</v>
      </c>
      <c r="C33" s="1" t="s">
        <v>0</v>
      </c>
      <c r="D33" s="1" t="s">
        <v>174</v>
      </c>
      <c r="E33" s="4" t="s">
        <v>14</v>
      </c>
      <c r="F33" s="19" t="s">
        <v>48</v>
      </c>
      <c r="G33" s="19" t="s">
        <v>9</v>
      </c>
      <c r="H33" s="19" t="s">
        <v>1</v>
      </c>
      <c r="I33" s="49">
        <v>6</v>
      </c>
      <c r="J33" s="44">
        <f t="shared" si="0"/>
        <v>240</v>
      </c>
      <c r="K33" s="43">
        <v>0</v>
      </c>
      <c r="L33" s="45" t="s">
        <v>290</v>
      </c>
      <c r="M33" s="47">
        <v>0</v>
      </c>
      <c r="N33" s="44">
        <f t="shared" si="1"/>
        <v>0</v>
      </c>
      <c r="O33" s="47">
        <v>0</v>
      </c>
      <c r="P33" s="48"/>
      <c r="Q33" s="45"/>
    </row>
    <row r="34" spans="2:17" s="3" customFormat="1" ht="25.5" x14ac:dyDescent="0.25">
      <c r="B34" s="10">
        <f t="shared" si="3"/>
        <v>98</v>
      </c>
      <c r="C34" s="1" t="s">
        <v>43</v>
      </c>
      <c r="D34" s="1" t="s">
        <v>152</v>
      </c>
      <c r="E34" s="4" t="s">
        <v>3</v>
      </c>
      <c r="F34" s="19" t="s">
        <v>48</v>
      </c>
      <c r="G34" s="19" t="s">
        <v>10</v>
      </c>
      <c r="H34" s="19" t="s">
        <v>1</v>
      </c>
      <c r="I34" s="49">
        <v>67</v>
      </c>
      <c r="J34" s="44">
        <f t="shared" si="0"/>
        <v>3350</v>
      </c>
      <c r="K34" s="43">
        <v>0</v>
      </c>
      <c r="L34" s="45" t="s">
        <v>291</v>
      </c>
      <c r="M34" s="47">
        <v>0</v>
      </c>
      <c r="N34" s="44">
        <f t="shared" si="1"/>
        <v>0</v>
      </c>
      <c r="O34" s="47">
        <v>0</v>
      </c>
      <c r="P34" s="48"/>
      <c r="Q34" s="45"/>
    </row>
    <row r="35" spans="2:17" s="3" customFormat="1" ht="12.75" x14ac:dyDescent="0.25">
      <c r="B35" s="10">
        <f t="shared" si="3"/>
        <v>99</v>
      </c>
      <c r="C35" s="2" t="s">
        <v>0</v>
      </c>
      <c r="D35" s="2" t="s">
        <v>153</v>
      </c>
      <c r="E35" s="5" t="s">
        <v>3</v>
      </c>
      <c r="F35" s="19" t="s">
        <v>48</v>
      </c>
      <c r="G35" s="6" t="s">
        <v>9</v>
      </c>
      <c r="H35" s="6" t="s">
        <v>1</v>
      </c>
      <c r="I35" s="43">
        <v>98</v>
      </c>
      <c r="J35" s="44">
        <f t="shared" si="0"/>
        <v>3920</v>
      </c>
      <c r="K35" s="43">
        <v>0</v>
      </c>
      <c r="L35" s="45" t="s">
        <v>292</v>
      </c>
      <c r="M35" s="47">
        <v>0</v>
      </c>
      <c r="N35" s="44">
        <f t="shared" si="1"/>
        <v>0</v>
      </c>
      <c r="O35" s="47">
        <v>0</v>
      </c>
      <c r="P35" s="48"/>
      <c r="Q35" s="45"/>
    </row>
    <row r="36" spans="2:17" s="3" customFormat="1" ht="25.5" x14ac:dyDescent="0.25">
      <c r="B36" s="10">
        <f t="shared" si="3"/>
        <v>100</v>
      </c>
      <c r="C36" s="1" t="s">
        <v>43</v>
      </c>
      <c r="D36" s="1" t="s">
        <v>154</v>
      </c>
      <c r="E36" s="4" t="s">
        <v>31</v>
      </c>
      <c r="F36" s="19" t="s">
        <v>48</v>
      </c>
      <c r="G36" s="19" t="s">
        <v>9</v>
      </c>
      <c r="H36" s="19" t="s">
        <v>1</v>
      </c>
      <c r="I36" s="49">
        <v>5</v>
      </c>
      <c r="J36" s="44">
        <f t="shared" si="0"/>
        <v>200</v>
      </c>
      <c r="K36" s="43">
        <v>0</v>
      </c>
      <c r="L36" s="45" t="s">
        <v>293</v>
      </c>
      <c r="M36" s="47">
        <v>0</v>
      </c>
      <c r="N36" s="44">
        <f t="shared" si="1"/>
        <v>0</v>
      </c>
      <c r="O36" s="47">
        <v>0</v>
      </c>
      <c r="P36" s="48"/>
      <c r="Q36" s="45"/>
    </row>
    <row r="37" spans="2:17" s="3" customFormat="1" ht="12.75" x14ac:dyDescent="0.25">
      <c r="B37" s="10">
        <f t="shared" ref="B37:B39" si="4">SUM(B36+1)</f>
        <v>101</v>
      </c>
      <c r="C37" s="1" t="s">
        <v>12</v>
      </c>
      <c r="D37" s="1" t="s">
        <v>155</v>
      </c>
      <c r="E37" s="4" t="s">
        <v>14</v>
      </c>
      <c r="F37" s="19" t="s">
        <v>48</v>
      </c>
      <c r="G37" s="19" t="s">
        <v>19</v>
      </c>
      <c r="H37" s="19" t="s">
        <v>1</v>
      </c>
      <c r="I37" s="49">
        <v>6.1</v>
      </c>
      <c r="J37" s="44">
        <f t="shared" si="0"/>
        <v>1830</v>
      </c>
      <c r="K37" s="43">
        <v>0</v>
      </c>
      <c r="L37" s="45" t="s">
        <v>294</v>
      </c>
      <c r="M37" s="47">
        <v>0</v>
      </c>
      <c r="N37" s="44">
        <f t="shared" si="1"/>
        <v>0</v>
      </c>
      <c r="O37" s="47">
        <v>0</v>
      </c>
      <c r="P37" s="48"/>
      <c r="Q37" s="45"/>
    </row>
    <row r="38" spans="2:17" s="3" customFormat="1" ht="12.75" x14ac:dyDescent="0.25">
      <c r="B38" s="10">
        <f t="shared" si="4"/>
        <v>102</v>
      </c>
      <c r="C38" s="1" t="s">
        <v>0</v>
      </c>
      <c r="D38" s="1" t="s">
        <v>170</v>
      </c>
      <c r="E38" s="4" t="s">
        <v>14</v>
      </c>
      <c r="F38" s="19" t="s">
        <v>48</v>
      </c>
      <c r="G38" s="19" t="s">
        <v>17</v>
      </c>
      <c r="H38" s="19" t="s">
        <v>1</v>
      </c>
      <c r="I38" s="49">
        <v>9</v>
      </c>
      <c r="J38" s="44">
        <f t="shared" si="0"/>
        <v>1800</v>
      </c>
      <c r="K38" s="43"/>
      <c r="L38" s="45" t="s">
        <v>294</v>
      </c>
      <c r="M38" s="47"/>
      <c r="N38" s="44"/>
      <c r="O38" s="47"/>
      <c r="P38" s="48"/>
      <c r="Q38" s="45"/>
    </row>
    <row r="39" spans="2:17" s="3" customFormat="1" ht="25.5" x14ac:dyDescent="0.25">
      <c r="B39" s="10">
        <f t="shared" si="4"/>
        <v>103</v>
      </c>
      <c r="C39" s="1" t="s">
        <v>43</v>
      </c>
      <c r="D39" s="1" t="s">
        <v>34</v>
      </c>
      <c r="E39" s="4" t="s">
        <v>14</v>
      </c>
      <c r="F39" s="19" t="s">
        <v>48</v>
      </c>
      <c r="G39" s="19" t="s">
        <v>6</v>
      </c>
      <c r="H39" s="19" t="s">
        <v>1</v>
      </c>
      <c r="I39" s="49">
        <v>76</v>
      </c>
      <c r="J39" s="44">
        <f t="shared" si="0"/>
        <v>1520</v>
      </c>
      <c r="K39" s="43">
        <v>0</v>
      </c>
      <c r="L39" s="45" t="s">
        <v>295</v>
      </c>
      <c r="M39" s="51">
        <v>45</v>
      </c>
      <c r="N39" s="44">
        <f t="shared" si="1"/>
        <v>900</v>
      </c>
      <c r="O39" s="47">
        <v>0</v>
      </c>
      <c r="P39" s="48" t="s">
        <v>296</v>
      </c>
      <c r="Q39" s="45"/>
    </row>
    <row r="40" spans="2:17" s="3" customFormat="1" ht="12.75" x14ac:dyDescent="0.25">
      <c r="B40" s="10">
        <f>SUM(B39+1)</f>
        <v>104</v>
      </c>
      <c r="C40" s="1" t="s">
        <v>0</v>
      </c>
      <c r="D40" s="8" t="s">
        <v>156</v>
      </c>
      <c r="E40" s="4" t="s">
        <v>14</v>
      </c>
      <c r="F40" s="19" t="s">
        <v>48</v>
      </c>
      <c r="G40" s="19" t="s">
        <v>9</v>
      </c>
      <c r="H40" s="19" t="s">
        <v>1</v>
      </c>
      <c r="I40" s="49">
        <v>30.98</v>
      </c>
      <c r="J40" s="44">
        <f t="shared" si="0"/>
        <v>1239.2</v>
      </c>
      <c r="K40" s="43">
        <v>0</v>
      </c>
      <c r="L40" s="45" t="s">
        <v>297</v>
      </c>
      <c r="M40" s="47">
        <v>0</v>
      </c>
      <c r="N40" s="44">
        <f t="shared" si="1"/>
        <v>0</v>
      </c>
      <c r="O40" s="47">
        <v>0</v>
      </c>
      <c r="P40" s="48"/>
      <c r="Q40" s="45"/>
    </row>
    <row r="41" spans="2:17" s="3" customFormat="1" ht="12.75" x14ac:dyDescent="0.25">
      <c r="B41" s="39">
        <f t="shared" ref="B41:B43" si="5">SUM(B40+1)</f>
        <v>105</v>
      </c>
      <c r="C41" s="1" t="s">
        <v>0</v>
      </c>
      <c r="D41" s="8" t="s">
        <v>157</v>
      </c>
      <c r="E41" s="4" t="s">
        <v>14</v>
      </c>
      <c r="F41" s="19" t="s">
        <v>48</v>
      </c>
      <c r="G41" s="19" t="s">
        <v>9</v>
      </c>
      <c r="H41" s="19" t="s">
        <v>1</v>
      </c>
      <c r="I41" s="49">
        <v>26.69</v>
      </c>
      <c r="J41" s="44">
        <f t="shared" si="0"/>
        <v>1067.6000000000001</v>
      </c>
      <c r="K41" s="43">
        <v>0</v>
      </c>
      <c r="L41" s="45" t="s">
        <v>298</v>
      </c>
      <c r="M41" s="47">
        <v>0</v>
      </c>
      <c r="N41" s="44">
        <f t="shared" si="1"/>
        <v>0</v>
      </c>
      <c r="O41" s="47">
        <v>0</v>
      </c>
      <c r="P41" s="48"/>
      <c r="Q41" s="45"/>
    </row>
    <row r="42" spans="2:17" s="3" customFormat="1" ht="12.75" x14ac:dyDescent="0.25">
      <c r="B42" s="39">
        <f t="shared" si="5"/>
        <v>106</v>
      </c>
      <c r="C42" s="1" t="s">
        <v>0</v>
      </c>
      <c r="D42" s="1" t="s">
        <v>158</v>
      </c>
      <c r="E42" s="4" t="s">
        <v>33</v>
      </c>
      <c r="F42" s="19" t="s">
        <v>48</v>
      </c>
      <c r="G42" s="19" t="s">
        <v>9</v>
      </c>
      <c r="H42" s="19" t="s">
        <v>1</v>
      </c>
      <c r="I42" s="49">
        <v>7.25</v>
      </c>
      <c r="J42" s="44">
        <f t="shared" si="0"/>
        <v>290</v>
      </c>
      <c r="K42" s="43">
        <v>0</v>
      </c>
      <c r="L42" s="45" t="s">
        <v>299</v>
      </c>
      <c r="M42" s="47">
        <v>0</v>
      </c>
      <c r="N42" s="44">
        <f t="shared" si="1"/>
        <v>0</v>
      </c>
      <c r="O42" s="47">
        <v>0</v>
      </c>
      <c r="P42" s="48"/>
      <c r="Q42" s="45"/>
    </row>
    <row r="43" spans="2:17" s="3" customFormat="1" ht="13.5" thickBot="1" x14ac:dyDescent="0.3">
      <c r="B43" s="39">
        <f t="shared" si="5"/>
        <v>107</v>
      </c>
      <c r="C43" s="1" t="s">
        <v>0</v>
      </c>
      <c r="D43" s="8" t="s">
        <v>159</v>
      </c>
      <c r="E43" s="4" t="s">
        <v>14</v>
      </c>
      <c r="F43" s="26" t="s">
        <v>48</v>
      </c>
      <c r="G43" s="26" t="s">
        <v>9</v>
      </c>
      <c r="H43" s="26" t="s">
        <v>1</v>
      </c>
      <c r="I43" s="50">
        <v>4</v>
      </c>
      <c r="J43" s="44">
        <f t="shared" si="0"/>
        <v>160</v>
      </c>
      <c r="K43" s="43">
        <v>0</v>
      </c>
      <c r="L43" s="45" t="s">
        <v>300</v>
      </c>
      <c r="M43" s="47">
        <v>0</v>
      </c>
      <c r="N43" s="44">
        <f t="shared" si="1"/>
        <v>0</v>
      </c>
      <c r="O43" s="47">
        <v>0</v>
      </c>
      <c r="P43" s="48"/>
      <c r="Q43" s="45"/>
    </row>
    <row r="44" spans="2:17" ht="44.25" customHeight="1" thickBot="1" x14ac:dyDescent="0.3">
      <c r="F44" s="78" t="s">
        <v>179</v>
      </c>
      <c r="G44" s="79"/>
      <c r="H44" s="58">
        <f>SUM(J5:J43)</f>
        <v>97295.65</v>
      </c>
      <c r="I44" s="59"/>
      <c r="J44" s="27"/>
      <c r="L44" s="31" t="s">
        <v>177</v>
      </c>
      <c r="M44" s="42">
        <f>SUM(N5:N43)</f>
        <v>7900</v>
      </c>
      <c r="N44" s="28"/>
    </row>
    <row r="46" spans="2:17" x14ac:dyDescent="0.25">
      <c r="J46" s="32"/>
    </row>
  </sheetData>
  <sheetProtection algorithmName="SHA-512" hashValue="+qiQ/TXxgneMtWbObX6pAWItCJTUgfcohLrCZePWzKlqgLliuVugGZAkg0M4gPjt4O8nAtKj+rm5Mt06O7uokQ==" saltValue="dopf0f2UMr2o/cJ0btGAgg==" spinCount="100000" sheet="1" objects="1" scenarios="1"/>
  <mergeCells count="4">
    <mergeCell ref="I3:K3"/>
    <mergeCell ref="M3:O3"/>
    <mergeCell ref="H44:I44"/>
    <mergeCell ref="F44:G44"/>
  </mergeCells>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681427E8B7EAF049B2C4E1D9F977CE73" ma:contentTypeVersion="10" ma:contentTypeDescription="Create a new document." ma:contentTypeScope="" ma:versionID="7d7bb85160428b57518f958cec543fcd">
  <xsd:schema xmlns:xsd="http://www.w3.org/2001/XMLSchema" xmlns:xs="http://www.w3.org/2001/XMLSchema" xmlns:p="http://schemas.microsoft.com/office/2006/metadata/properties" xmlns:ns1="http://schemas.microsoft.com/sharepoint/v3" xmlns:ns3="2231ec0d-190e-4ebf-88d4-6a0f7690621d" targetNamespace="http://schemas.microsoft.com/office/2006/metadata/properties" ma:root="true" ma:fieldsID="d0b807d058ae0d64ed45f446903cbac5" ns1:_="" ns3:_="">
    <xsd:import namespace="http://schemas.microsoft.com/sharepoint/v3"/>
    <xsd:import namespace="2231ec0d-190e-4ebf-88d4-6a0f7690621d"/>
    <xsd:element name="properties">
      <xsd:complexType>
        <xsd:sequence>
          <xsd:element name="documentManagement">
            <xsd:complexType>
              <xsd:all>
                <xsd:element ref="ns1:_ip_UnifiedCompliancePolicyProperties" minOccurs="0"/>
                <xsd:element ref="ns1:_ip_UnifiedCompliancePolicyUIAction" minOccurs="0"/>
                <xsd:element ref="ns3:MediaServiceMetadata" minOccurs="0"/>
                <xsd:element ref="ns3:MediaServiceFastMetadata" minOccurs="0"/>
                <xsd:element ref="ns3:MediaServiceAutoTags" minOccurs="0"/>
                <xsd:element ref="ns3:MediaServiceOCR" minOccurs="0"/>
                <xsd:element ref="ns3:MediaServiceGenerationTime" minOccurs="0"/>
                <xsd:element ref="ns3:MediaServiceEventHashCode" minOccurs="0"/>
                <xsd:element ref="ns3:MediaServiceDateTaken" minOccurs="0"/>
                <xsd:element ref="ns3: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8" nillable="true" ma:displayName="Unified Compliance Policy Properties" ma:hidden="true" ma:internalName="_ip_UnifiedCompliancePolicyProperties">
      <xsd:simpleType>
        <xsd:restriction base="dms:Note"/>
      </xsd:simpleType>
    </xsd:element>
    <xsd:element name="_ip_UnifiedCompliancePolicyUIAction" ma:index="9"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2231ec0d-190e-4ebf-88d4-6a0f7690621d"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6" nillable="true" ma:displayName="MediaServiceDateTaken" ma:hidden="true" ma:internalName="MediaServiceDateTaken" ma:readOnly="true">
      <xsd:simpleType>
        <xsd:restriction base="dms:Text"/>
      </xsd:simpleType>
    </xsd:element>
    <xsd:element name="MediaServiceLocation" ma:index="17" nillable="true" ma:displayName="Location" ma:internalName="MediaServiceLocation"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7CEADF6F-1FAD-4191-B30B-5074A6B25F4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2231ec0d-190e-4ebf-88d4-6a0f7690621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576544F0-E1DC-48F9-8922-0AE853DE0930}">
  <ds:schemaRefs>
    <ds:schemaRef ds:uri="http://purl.org/dc/terms/"/>
    <ds:schemaRef ds:uri="http://purl.org/dc/dcmitype/"/>
    <ds:schemaRef ds:uri="http://schemas.microsoft.com/office/2006/documentManagement/types"/>
    <ds:schemaRef ds:uri="http://www.w3.org/XML/1998/namespace"/>
    <ds:schemaRef ds:uri="http://purl.org/dc/elements/1.1/"/>
    <ds:schemaRef ds:uri="http://schemas.microsoft.com/office/infopath/2007/PartnerControls"/>
    <ds:schemaRef ds:uri="http://schemas.microsoft.com/office/2006/metadata/properties"/>
    <ds:schemaRef ds:uri="http://schemas.openxmlformats.org/package/2006/metadata/core-properties"/>
    <ds:schemaRef ds:uri="2231ec0d-190e-4ebf-88d4-6a0f7690621d"/>
    <ds:schemaRef ds:uri="http://schemas.microsoft.com/sharepoint/v3"/>
  </ds:schemaRefs>
</ds:datastoreItem>
</file>

<file path=customXml/itemProps3.xml><?xml version="1.0" encoding="utf-8"?>
<ds:datastoreItem xmlns:ds="http://schemas.openxmlformats.org/officeDocument/2006/customXml" ds:itemID="{B4AC6AFA-4950-4066-BDC3-C2975D879E8A}">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INSTRUCTIONS</vt:lpstr>
      <vt:lpstr>COST SUMMARY</vt:lpstr>
      <vt:lpstr>PRIMARY COST</vt:lpstr>
      <vt:lpstr>RELATED COST</vt:lpstr>
      <vt:lpstr>ACCESSORY COST</vt:lpstr>
    </vt:vector>
  </TitlesOfParts>
  <Company>State of Indiana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Burke, Chari</dc:creator>
  <cp:lastModifiedBy>Nelson, Stephanie (IDOA)</cp:lastModifiedBy>
  <cp:lastPrinted>2021-03-18T20:40:49Z</cp:lastPrinted>
  <dcterms:created xsi:type="dcterms:W3CDTF">2018-06-14T17:16:27Z</dcterms:created>
  <dcterms:modified xsi:type="dcterms:W3CDTF">2021-03-31T19:44:08Z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0x010100681427E8B7EAF049B2C4E1D9F977CE73</vt:lpwstr>
  </property>
</Properties>
</file>